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00 00 Pol" sheetId="12" r:id="rId3"/>
    <sheet name="SO 01 D-SA Pol" sheetId="13" r:id="rId4"/>
  </sheets>
  <externalReferences>
    <externalReference r:id="rId5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 Pol'!$1:$7</definedName>
    <definedName name="_xlnm.Print_Titles" localSheetId="3">'SO 01 D-SA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 Pol'!$A$1:$X$27</definedName>
    <definedName name="_xlnm.Print_Area" localSheetId="3">'SO 01 D-SA Pol'!$A$1:$X$148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G44" i="1"/>
  <c r="F44" i="1"/>
  <c r="G43" i="1"/>
  <c r="F43" i="1"/>
  <c r="G42" i="1"/>
  <c r="F42" i="1"/>
  <c r="G41" i="1"/>
  <c r="F41" i="1"/>
  <c r="G39" i="1"/>
  <c r="F39" i="1"/>
  <c r="G147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28" i="13"/>
  <c r="K28" i="13"/>
  <c r="O28" i="13"/>
  <c r="V28" i="13"/>
  <c r="G29" i="13"/>
  <c r="I29" i="13"/>
  <c r="I28" i="13" s="1"/>
  <c r="K29" i="13"/>
  <c r="M29" i="13"/>
  <c r="M28" i="13" s="1"/>
  <c r="O29" i="13"/>
  <c r="Q29" i="13"/>
  <c r="Q28" i="13" s="1"/>
  <c r="V29" i="13"/>
  <c r="G32" i="13"/>
  <c r="I32" i="13"/>
  <c r="I31" i="13" s="1"/>
  <c r="K32" i="13"/>
  <c r="M32" i="13"/>
  <c r="O32" i="13"/>
  <c r="Q32" i="13"/>
  <c r="Q31" i="13" s="1"/>
  <c r="V32" i="13"/>
  <c r="G38" i="13"/>
  <c r="G31" i="13" s="1"/>
  <c r="I38" i="13"/>
  <c r="K38" i="13"/>
  <c r="K31" i="13" s="1"/>
  <c r="O38" i="13"/>
  <c r="O31" i="13" s="1"/>
  <c r="Q38" i="13"/>
  <c r="V38" i="13"/>
  <c r="V31" i="13" s="1"/>
  <c r="G40" i="13"/>
  <c r="I40" i="13"/>
  <c r="K40" i="13"/>
  <c r="M40" i="13"/>
  <c r="O40" i="13"/>
  <c r="Q40" i="13"/>
  <c r="V40" i="13"/>
  <c r="G43" i="13"/>
  <c r="I43" i="13"/>
  <c r="I42" i="13" s="1"/>
  <c r="K43" i="13"/>
  <c r="M43" i="13"/>
  <c r="O43" i="13"/>
  <c r="Q43" i="13"/>
  <c r="Q42" i="13" s="1"/>
  <c r="V43" i="13"/>
  <c r="G47" i="13"/>
  <c r="G42" i="13" s="1"/>
  <c r="I47" i="13"/>
  <c r="K47" i="13"/>
  <c r="K42" i="13" s="1"/>
  <c r="O47" i="13"/>
  <c r="O42" i="13" s="1"/>
  <c r="Q47" i="13"/>
  <c r="V47" i="13"/>
  <c r="V42" i="13" s="1"/>
  <c r="I49" i="13"/>
  <c r="Q49" i="13"/>
  <c r="G50" i="13"/>
  <c r="G49" i="13" s="1"/>
  <c r="I50" i="13"/>
  <c r="K50" i="13"/>
  <c r="K49" i="13" s="1"/>
  <c r="O50" i="13"/>
  <c r="O49" i="13" s="1"/>
  <c r="Q50" i="13"/>
  <c r="V50" i="13"/>
  <c r="V49" i="13" s="1"/>
  <c r="G57" i="13"/>
  <c r="G56" i="13" s="1"/>
  <c r="I57" i="13"/>
  <c r="K57" i="13"/>
  <c r="K56" i="13" s="1"/>
  <c r="O57" i="13"/>
  <c r="O56" i="13" s="1"/>
  <c r="Q57" i="13"/>
  <c r="V57" i="13"/>
  <c r="V56" i="13" s="1"/>
  <c r="G62" i="13"/>
  <c r="I62" i="13"/>
  <c r="I56" i="13" s="1"/>
  <c r="K62" i="13"/>
  <c r="M62" i="13"/>
  <c r="O62" i="13"/>
  <c r="Q62" i="13"/>
  <c r="Q56" i="13" s="1"/>
  <c r="V62" i="13"/>
  <c r="G68" i="13"/>
  <c r="M68" i="13" s="1"/>
  <c r="I68" i="13"/>
  <c r="K68" i="13"/>
  <c r="O68" i="13"/>
  <c r="Q68" i="13"/>
  <c r="V68" i="13"/>
  <c r="G72" i="13"/>
  <c r="G71" i="13" s="1"/>
  <c r="I72" i="13"/>
  <c r="K72" i="13"/>
  <c r="K71" i="13" s="1"/>
  <c r="O72" i="13"/>
  <c r="O71" i="13" s="1"/>
  <c r="Q72" i="13"/>
  <c r="V72" i="13"/>
  <c r="V71" i="13" s="1"/>
  <c r="G78" i="13"/>
  <c r="I78" i="13"/>
  <c r="I71" i="13" s="1"/>
  <c r="K78" i="13"/>
  <c r="M78" i="13"/>
  <c r="O78" i="13"/>
  <c r="Q78" i="13"/>
  <c r="Q71" i="13" s="1"/>
  <c r="V78" i="13"/>
  <c r="G84" i="13"/>
  <c r="M84" i="13" s="1"/>
  <c r="I84" i="13"/>
  <c r="K84" i="13"/>
  <c r="O84" i="13"/>
  <c r="Q84" i="13"/>
  <c r="V84" i="13"/>
  <c r="G89" i="13"/>
  <c r="I89" i="13"/>
  <c r="K89" i="13"/>
  <c r="M89" i="13"/>
  <c r="O89" i="13"/>
  <c r="Q89" i="13"/>
  <c r="V89" i="13"/>
  <c r="G101" i="13"/>
  <c r="M101" i="13" s="1"/>
  <c r="I101" i="13"/>
  <c r="K101" i="13"/>
  <c r="O101" i="13"/>
  <c r="Q101" i="13"/>
  <c r="V101" i="13"/>
  <c r="G113" i="13"/>
  <c r="I113" i="13"/>
  <c r="K113" i="13"/>
  <c r="M113" i="13"/>
  <c r="O113" i="13"/>
  <c r="Q113" i="13"/>
  <c r="V113" i="13"/>
  <c r="G126" i="13"/>
  <c r="M126" i="13" s="1"/>
  <c r="I126" i="13"/>
  <c r="K126" i="13"/>
  <c r="O126" i="13"/>
  <c r="Q126" i="13"/>
  <c r="V126" i="13"/>
  <c r="G131" i="13"/>
  <c r="I131" i="13"/>
  <c r="K131" i="13"/>
  <c r="M131" i="13"/>
  <c r="O131" i="13"/>
  <c r="Q131" i="13"/>
  <c r="V131" i="13"/>
  <c r="G136" i="13"/>
  <c r="M136" i="13" s="1"/>
  <c r="I136" i="13"/>
  <c r="K136" i="13"/>
  <c r="O136" i="13"/>
  <c r="Q136" i="13"/>
  <c r="V136" i="13"/>
  <c r="G141" i="13"/>
  <c r="I141" i="13"/>
  <c r="K141" i="13"/>
  <c r="M141" i="13"/>
  <c r="O141" i="13"/>
  <c r="Q141" i="13"/>
  <c r="V141" i="13"/>
  <c r="AE147" i="13"/>
  <c r="AF147" i="13"/>
  <c r="G26" i="12"/>
  <c r="BA23" i="12"/>
  <c r="BA20" i="12"/>
  <c r="BA16" i="12"/>
  <c r="BA13" i="12"/>
  <c r="BA10" i="12"/>
  <c r="G9" i="12"/>
  <c r="G8" i="12" s="1"/>
  <c r="I9" i="12"/>
  <c r="K9" i="12"/>
  <c r="K8" i="12" s="1"/>
  <c r="O9" i="12"/>
  <c r="O8" i="12" s="1"/>
  <c r="Q9" i="12"/>
  <c r="V9" i="12"/>
  <c r="V8" i="12" s="1"/>
  <c r="G12" i="12"/>
  <c r="I12" i="12"/>
  <c r="I8" i="12" s="1"/>
  <c r="K12" i="12"/>
  <c r="M12" i="12"/>
  <c r="O12" i="12"/>
  <c r="Q12" i="12"/>
  <c r="Q8" i="12" s="1"/>
  <c r="V12" i="12"/>
  <c r="G15" i="12"/>
  <c r="M15" i="12" s="1"/>
  <c r="I15" i="12"/>
  <c r="K15" i="12"/>
  <c r="O15" i="12"/>
  <c r="Q15" i="12"/>
  <c r="V15" i="12"/>
  <c r="G19" i="12"/>
  <c r="G18" i="12" s="1"/>
  <c r="I19" i="12"/>
  <c r="K19" i="12"/>
  <c r="K18" i="12" s="1"/>
  <c r="O19" i="12"/>
  <c r="O18" i="12" s="1"/>
  <c r="Q19" i="12"/>
  <c r="V19" i="12"/>
  <c r="V18" i="12" s="1"/>
  <c r="G22" i="12"/>
  <c r="I22" i="12"/>
  <c r="I18" i="12" s="1"/>
  <c r="K22" i="12"/>
  <c r="M22" i="12"/>
  <c r="O22" i="12"/>
  <c r="Q22" i="12"/>
  <c r="Q18" i="12" s="1"/>
  <c r="V22" i="12"/>
  <c r="AE26" i="12"/>
  <c r="I20" i="1"/>
  <c r="I19" i="1"/>
  <c r="I18" i="1"/>
  <c r="I17" i="1"/>
  <c r="I16" i="1"/>
  <c r="I66" i="1"/>
  <c r="J65" i="1"/>
  <c r="J64" i="1"/>
  <c r="J63" i="1"/>
  <c r="J62" i="1"/>
  <c r="J61" i="1"/>
  <c r="J60" i="1"/>
  <c r="J59" i="1"/>
  <c r="J58" i="1"/>
  <c r="J57" i="1"/>
  <c r="F45" i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40" i="1"/>
  <c r="H39" i="1"/>
  <c r="H45" i="1" s="1"/>
  <c r="J66" i="1" l="1"/>
  <c r="G28" i="1"/>
  <c r="G23" i="1"/>
  <c r="M31" i="13"/>
  <c r="M72" i="13"/>
  <c r="M71" i="13" s="1"/>
  <c r="M57" i="13"/>
  <c r="M56" i="13" s="1"/>
  <c r="M50" i="13"/>
  <c r="M49" i="13" s="1"/>
  <c r="M47" i="13"/>
  <c r="M42" i="13" s="1"/>
  <c r="M38" i="13"/>
  <c r="AF26" i="12"/>
  <c r="M19" i="12"/>
  <c r="M18" i="12" s="1"/>
  <c r="M9" i="12"/>
  <c r="M8" i="12" s="1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  <c r="J44" i="1"/>
  <c r="J42" i="1"/>
  <c r="J43" i="1"/>
  <c r="J41" i="1"/>
  <c r="J39" i="1"/>
  <c r="J45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<sst xmlns="http://schemas.openxmlformats.org/spreadsheetml/2006/main" count="634" uniqueCount="241">
  <si>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</si>
  <si>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</si>
  <si>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</si>
  <si>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</si>
  <si>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</si>
  <si>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</si>
  <si>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</si>
  <si>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</si>
  <si>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</si>
  <si>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</si>
  <si>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</si>
  <si>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</si>
  <si>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</si>
  <si>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</si>
  <si>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</si>
  <si>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</si>
  <si>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</si>
  <si>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</si>
  <si>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</si>
  <si>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</si>
  <si>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</si>
  <si>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</si>
  <si>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</si>
  <si>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</si>
  <si>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</si>
  <si>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</si>
  <si>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</si>
  <si>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</si>
  <si>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</si>
  <si>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</si>
  <si>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</si>
  <si>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</si>
  <si>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</si>
  <si>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</si>
  <si>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</si>
  <si>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</si>
  <si>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</si>
  <si>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</si>
  <si>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</si>
  <si>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</si>
  <si>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</si>
  <si>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DRLY/N046</t>
  </si>
  <si>
    <t>OPRAVA STŘECHY OBJEKTU GROMEŠOVA 1, BRNO</t>
  </si>
  <si>
    <t>Stavba</t>
  </si>
  <si>
    <t>Stavební objekt</t>
  </si>
  <si>
    <t>00</t>
  </si>
  <si>
    <t>VEDLEJŠÍ A OSTATNÍ NÁKLADY</t>
  </si>
  <si>
    <t>SO 01</t>
  </si>
  <si>
    <t>D-SA</t>
  </si>
  <si>
    <t>ARCHITEKTONICKO - STAVEBNÍ ŘEŠENÍ</t>
  </si>
  <si>
    <t>Celkem za stavbu</t>
  </si>
  <si>
    <t>CZK</t>
  </si>
  <si>
    <t>#POPS</t>
  </si>
  <si>
    <t>Popis stavby: DRLY/N046 - OPRAVA STŘECHY OBJEKTU GROMEŠOVA 1, BRNO</t>
  </si>
  <si>
    <t>#POPO</t>
  </si>
  <si>
    <t>Popis objektu: 00 - VEDLEJŠÍ A OSTATNÍ NÁKLADY</t>
  </si>
  <si>
    <t>#POPR</t>
  </si>
  <si>
    <t>Popis rozpočtu: 00 - VEDLEJŠÍ A OSTATNÍ NÁKLADY</t>
  </si>
  <si>
    <t>Popis objektu: SO 01 - OPRAVA STŘECHY OBJEKTU GROMEŠOVA 1, BRNO</t>
  </si>
  <si>
    <t>Popis rozpočtu: D-SA - ARCHITEKTONICKO - STAVEBNÍ ŘEŠENÍ</t>
  </si>
  <si>
    <t>Rekapitulace dílů</t>
  </si>
  <si>
    <t>Typ dílu</t>
  </si>
  <si>
    <t>Poznámka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</si>
  <si>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</si>
  <si>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</si>
  <si>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</si>
  <si>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</si>
  <si>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</si>
  <si>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</si>
  <si>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</si>
  <si>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</si>
  <si>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</si>
  <si>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</si>
  <si>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</si>
  <si>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</si>
  <si>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</si>
  <si>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</si>
  <si>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</si>
  <si>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</si>
  <si>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</si>
  <si>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</si>
  <si>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</si>
  <si>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</si>
  <si>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</si>
  <si>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</si>
  <si>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</si>
  <si>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</si>
  <si>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</si>
  <si>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</si>
  <si>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</si>
  <si>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</si>
  <si>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</si>
  <si>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</si>
  <si>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</si>
  <si>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</si>
  <si>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</si>
  <si>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</si>
  <si>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</si>
  <si>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</si>
  <si>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</si>
  <si>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</si>
  <si>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</si>
  <si>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</si>
  <si>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</si>
  <si>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</si>
  <si>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</si>
  <si>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</si>
  <si>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</si>
  <si>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22/ II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</si>
  <si>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</si>
  <si>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</si>
  <si>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</si>
  <si>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</si>
  <si>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</si>
  <si>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</si>
  <si>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</si>
  <si>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</si>
  <si>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</si>
  <si>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</si>
  <si>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</si>
  <si>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</si>
  <si>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</si>
  <si>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</si>
  <si>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 Náklady na zabezpečení střechy před pádem osob, materiálů a pracobvních pomůcek.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</si>
  <si>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</si>
  <si>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</si>
  <si>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</si>
  <si>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</si>
  <si>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</si>
  <si>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Poznámka - NENACEŇOVAT !!!</t>
  </si>
  <si>
    <t>Vlastní</t>
  </si>
  <si>
    <t>Práce</t>
  </si>
  <si>
    <t>POL1_</t>
  </si>
  <si>
    <t xml:space="preserve">POKUD NENÍ UVEDENO JINAK, JSOU VÝMĚRY ODMĚŘENY KRESLÍCÍM PROGRAMEM Z VÝKRESOVÉ DOKUMENTACE : </t>
  </si>
  <si>
    <t>VV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</si>
  <si>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</si>
  <si>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</si>
  <si>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</si>
  <si>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</si>
  <si>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</si>
  <si>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</si>
  <si>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</si>
  <si>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</si>
  <si>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</si>
  <si>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</si>
  <si>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</si>
  <si>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</si>
  <si>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</si>
  <si>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</si>
  <si>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</si>
  <si>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</si>
  <si>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949121075R00</t>
  </si>
  <si>
    <t>Pronájem, montáž a demontáž zvedací plošiny</t>
  </si>
  <si>
    <t xml:space="preserve">den   </t>
  </si>
  <si>
    <t>95_03.1</t>
  </si>
  <si>
    <t>Zakrývání stávajících prostor, vybavení, podhledů, parapetů, oken atd...</t>
  </si>
  <si>
    <t>m2</t>
  </si>
  <si>
    <t xml:space="preserve">D1-SA 03 : </t>
  </si>
  <si>
    <t xml:space="preserve">D1-SA 02 : </t>
  </si>
  <si>
    <t>(19,0+11,5+1,0*8)*2</t>
  </si>
  <si>
    <t>5,6*2,0</t>
  </si>
  <si>
    <t>95-02</t>
  </si>
  <si>
    <t>Práce malého rozsahu, nevyrozpočtovatelné detaily</t>
  </si>
  <si>
    <t xml:space="preserve">hod   </t>
  </si>
  <si>
    <t>HZS</t>
  </si>
  <si>
    <t>POL10_</t>
  </si>
  <si>
    <t>95-02m</t>
  </si>
  <si>
    <t>Práce malého rozsahu, nevyrozpočtovatelné detaily - materiál</t>
  </si>
  <si>
    <t>962254110R00</t>
  </si>
  <si>
    <t>Demontáž stožár na antény, včetně části v podstřeší, odvoz a likvidace</t>
  </si>
  <si>
    <t>soubor</t>
  </si>
  <si>
    <t xml:space="preserve">SA 01  Technická zpráva : </t>
  </si>
  <si>
    <t>1</t>
  </si>
  <si>
    <t>99-01</t>
  </si>
  <si>
    <t>Bourací práce nezměřitelné</t>
  </si>
  <si>
    <t>999281108R00</t>
  </si>
  <si>
    <t xml:space="preserve">Přesun hmot pro opravy a údržbu objektů pro opravy a údržbu dosavadních objektů včetně vnějších plášťů  výšky do 12 m,  </t>
  </si>
  <si>
    <t>t</t>
  </si>
  <si>
    <t>801-4</t>
  </si>
  <si>
    <t>Přesun hmot</t>
  </si>
  <si>
    <t>POL7_</t>
  </si>
  <si>
    <t>oborů 801, 803, 811 a 812</t>
  </si>
  <si>
    <t>SPI</t>
  </si>
  <si>
    <t xml:space="preserve">Hmotnosti z položek s pořadovými čísly: : </t>
  </si>
  <si>
    <t xml:space="preserve">2, : </t>
  </si>
  <si>
    <t>Součet: : 0,25130</t>
  </si>
  <si>
    <t>764312921R00</t>
  </si>
  <si>
    <t>Oprava krytiny z pozinkovaného plechu opravy hladké střešní krytiny bez prostupů a výčnělků  z tabulí velikosti 2000 x 670 mm, v ploše jednotlivě do 25 m2, sklonu do 30°</t>
  </si>
  <si>
    <t>800-764</t>
  </si>
  <si>
    <t xml:space="preserve">SA 01 Technická zpráva – stavební řešení : </t>
  </si>
  <si>
    <t xml:space="preserve">V místě prostupu stožáru střešní plochou bude doplněn (přiletován) plech. : </t>
  </si>
  <si>
    <t>0,5</t>
  </si>
  <si>
    <t>764901399R00</t>
  </si>
  <si>
    <t>Vyčištění odpadních žlabů</t>
  </si>
  <si>
    <t xml:space="preserve">m     </t>
  </si>
  <si>
    <t>Kalkul</t>
  </si>
  <si>
    <t>včetně spojovacích prostředků.</t>
  </si>
  <si>
    <t>(19,0+11,5)*2</t>
  </si>
  <si>
    <t>(3,0*2+3,55)</t>
  </si>
  <si>
    <t>998764202R00</t>
  </si>
  <si>
    <t>Přesun hmot pro konstrukce klempířské v objektech výšky do 12 m</t>
  </si>
  <si>
    <t>50 m vodorovně</t>
  </si>
  <si>
    <t>783222110RT1</t>
  </si>
  <si>
    <t xml:space="preserve">Nátěry kov.stavebních doplňk.konstrukcí syntetické 2x email,  </t>
  </si>
  <si>
    <t>800-783</t>
  </si>
  <si>
    <t>včetně pomocného lešení.</t>
  </si>
  <si>
    <t>11,5*19,0*1,01272</t>
  </si>
  <si>
    <t>3,0*3,55*1,01272</t>
  </si>
  <si>
    <t>783521100RT1</t>
  </si>
  <si>
    <t>Nátěry klempířských konstrukcí syntetické základní</t>
  </si>
  <si>
    <t>POL1_1</t>
  </si>
  <si>
    <t>na vzduchu schnoucí</t>
  </si>
  <si>
    <t>783903812R00</t>
  </si>
  <si>
    <t>Ostatní práce odmaštění saponáty</t>
  </si>
  <si>
    <t>783_01a</t>
  </si>
  <si>
    <t>D + M Oprava nátěru fixního žebříku a držadla u výlezu na střechu</t>
  </si>
  <si>
    <t>Oprava fixního žebříku a držadla u výlezu na střechu:</t>
  </si>
  <si>
    <t>- Mechanické odstranění rzi</t>
  </si>
  <si>
    <t>- Odmastění horkou vodou se saponátem</t>
  </si>
  <si>
    <t>- Oplach tlakovou vodou, okamžité vysušení</t>
  </si>
  <si>
    <t>- 2* vrchní syntetický nátěr pro kovové konstrukce, v barvě červené (RAL 3005).</t>
  </si>
  <si>
    <t>5,6</t>
  </si>
  <si>
    <t>783_01b</t>
  </si>
  <si>
    <t>D + M Oprava nátěru odpadní trouby</t>
  </si>
  <si>
    <t/>
  </si>
  <si>
    <t>12,5*2+4,85</t>
  </si>
  <si>
    <t>783_01c</t>
  </si>
  <si>
    <t>D + M Oprava nátěru okapového žlabu</t>
  </si>
  <si>
    <t>783101764R0</t>
  </si>
  <si>
    <t>Mechanické odstranění starých nátěrů</t>
  </si>
  <si>
    <t>783201839R00</t>
  </si>
  <si>
    <t>Odstr. nátěrů z klempířských konstr. chem.odstraňovači</t>
  </si>
  <si>
    <t>11,5*19,0*1,01272*0,15</t>
  </si>
  <si>
    <t>3,0*3,55*1,01272*0,15</t>
  </si>
  <si>
    <t>783904864R00</t>
  </si>
  <si>
    <t>Odrezivění klempířských konstrukcí</t>
  </si>
  <si>
    <t>783907111R00</t>
  </si>
  <si>
    <t>Očištění ploch před nátěrem  tlakovou vodou, vysušení</t>
  </si>
  <si>
    <t>- Chemické odstranění rzi odrezovačem</t>
  </si>
  <si>
    <t>- Oplach tlakovou vodou.</t>
  </si>
  <si>
    <t>- Základní impregnační syntetický nátěr, nátěrová hmota s blokátorem rzi.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</si>
</sst>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0" t="s">
        <v>22</v>
      </c>
      <c r="C2" s="111"/>
      <c r="D2" s="112" t="s">
        <v>41</v>
      </c>
      <c r="E2" s="113" t="s">
        <v>42</v>
      </c>
      <c r="F2" s="114"/>
      <c r="G2" s="114"/>
      <c r="H2" s="114"/>
      <c r="I2" s="114"/>
      <c r="J2" s="115"/>
      <c r="O2" s="1"/>
    </row>
    <row r="3" spans="1:15" ht="27" hidden="1" customHeight="1" x14ac:dyDescent="0.2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">
      <c r="A4" s="2"/>
      <c r="B4" s="121"/>
      <c r="C4" s="122"/>
      <c r="D4" s="123"/>
      <c r="E4" s="124"/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6"/>
      <c r="E11" s="126"/>
      <c r="F11" s="126"/>
      <c r="G11" s="126"/>
      <c r="H11" s="18" t="s">
        <v>38</v>
      </c>
      <c r="I11" s="131"/>
      <c r="J11" s="8"/>
    </row>
    <row r="12" spans="1:15" ht="15.75" customHeight="1" x14ac:dyDescent="0.2">
      <c r="A12" s="2"/>
      <c r="B12" s="28"/>
      <c r="C12" s="55"/>
      <c r="D12" s="127"/>
      <c r="E12" s="127"/>
      <c r="F12" s="127"/>
      <c r="G12" s="127"/>
      <c r="H12" s="18" t="s">
        <v>34</v>
      </c>
      <c r="I12" s="131"/>
      <c r="J12" s="8"/>
    </row>
    <row r="13" spans="1:15" ht="15.75" customHeight="1" x14ac:dyDescent="0.2">
      <c r="A13" s="2"/>
      <c r="B13" s="29"/>
      <c r="C13" s="56"/>
      <c r="D13" s="130"/>
      <c r="E13" s="128"/>
      <c r="F13" s="129"/>
      <c r="G13" s="12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3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SUMIF(F57:F65,A16,I57:I65)+SUMIF(F57:F65,"PSU",I57:I65)</f>
        <v>0</v>
      </c>
      <c r="J16" s="84"/>
    </row>
    <row r="17" spans="1:10" ht="23.25" customHeight="1" x14ac:dyDescent="0.2">
      <c r="A17" s="193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SUMIF(F57:F65,A17,I57:I65)</f>
        <v>0</v>
      </c>
      <c r="J17" s="84"/>
    </row>
    <row r="18" spans="1:10" ht="23.25" customHeight="1" x14ac:dyDescent="0.2">
      <c r="A18" s="193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SUMIF(F57:F65,A18,I57:I65)</f>
        <v>0</v>
      </c>
      <c r="J18" s="84"/>
    </row>
    <row r="19" spans="1:10" ht="23.25" customHeight="1" x14ac:dyDescent="0.2">
      <c r="A19" s="193" t="s">
        <v>75</v>
      </c>
      <c r="B19" s="38" t="s">
        <v>27</v>
      </c>
      <c r="C19" s="62"/>
      <c r="D19" s="63"/>
      <c r="E19" s="82"/>
      <c r="F19" s="83"/>
      <c r="G19" s="82"/>
      <c r="H19" s="83"/>
      <c r="I19" s="82">
        <f>SUMIF(F57:F65,A19,I57:I65)</f>
        <v>0</v>
      </c>
      <c r="J19" s="84"/>
    </row>
    <row r="20" spans="1:10" ht="23.25" customHeight="1" x14ac:dyDescent="0.2">
      <c r="A20" s="193" t="s">
        <v>76</v>
      </c>
      <c r="B20" s="38" t="s">
        <v>28</v>
      </c>
      <c r="C20" s="62"/>
      <c r="D20" s="63"/>
      <c r="E20" s="82"/>
      <c r="F20" s="83"/>
      <c r="G20" s="82"/>
      <c r="H20" s="83"/>
      <c r="I20" s="82">
        <f>SUMIF(F57:F65,A20,I57:I65)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IF(A29&gt;50, ROUNDUP(A27, 0), ROUNDDOWN(A27, 0))</f>
        <v>0</v>
      </c>
      <c r="H29" s="171"/>
      <c r="I29" s="171"/>
      <c r="J29" s="172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43</v>
      </c>
      <c r="C39" s="145"/>
      <c r="D39" s="145"/>
      <c r="E39" s="145"/>
      <c r="F39" s="146">
        <f>'00 00 Pol'!AE26+'SO 01 D-SA Pol'!AE147</f>
        <v>0</v>
      </c>
      <c r="G39" s="147">
        <f>'00 00 Pol'!AF26+'SO 01 D-SA Pol'!AF147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44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45</v>
      </c>
      <c r="C41" s="151" t="s">
        <v>46</v>
      </c>
      <c r="D41" s="151"/>
      <c r="E41" s="151"/>
      <c r="F41" s="152">
        <f>'00 00 Pol'!AE26</f>
        <v>0</v>
      </c>
      <c r="G41" s="153">
        <f>'00 00 Pol'!AF26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45</v>
      </c>
      <c r="C42" s="145" t="s">
        <v>46</v>
      </c>
      <c r="D42" s="145"/>
      <c r="E42" s="145"/>
      <c r="F42" s="156">
        <f>'00 00 Pol'!AE26</f>
        <v>0</v>
      </c>
      <c r="G42" s="148">
        <f>'00 00 Pol'!AF26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2</v>
      </c>
      <c r="B43" s="150" t="s">
        <v>47</v>
      </c>
      <c r="C43" s="151" t="s">
        <v>42</v>
      </c>
      <c r="D43" s="151"/>
      <c r="E43" s="151"/>
      <c r="F43" s="152">
        <f>'SO 01 D-SA Pol'!AE147</f>
        <v>0</v>
      </c>
      <c r="G43" s="153">
        <f>'SO 01 D-SA Pol'!AF147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48</v>
      </c>
      <c r="C44" s="145" t="s">
        <v>49</v>
      </c>
      <c r="D44" s="145"/>
      <c r="E44" s="145"/>
      <c r="F44" s="156">
        <f>'SO 01 D-SA Pol'!AE147</f>
        <v>0</v>
      </c>
      <c r="G44" s="148">
        <f>'SO 01 D-SA Pol'!AF147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/>
      <c r="B45" s="157" t="s">
        <v>50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">
      <c r="A47" t="s">
        <v>52</v>
      </c>
      <c r="B47" t="s">
        <v>53</v>
      </c>
    </row>
    <row r="48" spans="1:10" x14ac:dyDescent="0.2">
      <c r="A48" t="s">
        <v>54</v>
      </c>
      <c r="B48" t="s">
        <v>55</v>
      </c>
    </row>
    <row r="49" spans="1:10" x14ac:dyDescent="0.2">
      <c r="A49" t="s">
        <v>56</v>
      </c>
      <c r="B49" t="s">
        <v>57</v>
      </c>
    </row>
    <row r="50" spans="1:10" x14ac:dyDescent="0.2">
      <c r="A50" t="s">
        <v>54</v>
      </c>
      <c r="B50" t="s">
        <v>58</v>
      </c>
    </row>
    <row r="51" spans="1:10" x14ac:dyDescent="0.2">
      <c r="A51" t="s">
        <v>56</v>
      </c>
      <c r="B51" t="s">
        <v>59</v>
      </c>
    </row>
    <row r="54" spans="1:10" ht="15.75" x14ac:dyDescent="0.25">
      <c r="B54" s="173" t="s">
        <v>60</v>
      </c>
    </row>
    <row r="56" spans="1:10" ht="25.5" customHeight="1" x14ac:dyDescent="0.2">
      <c r="A56" s="175"/>
      <c r="B56" s="178" t="s">
        <v>17</v>
      </c>
      <c r="C56" s="178" t="s">
        <v>5</v>
      </c>
      <c r="D56" s="179"/>
      <c r="E56" s="179"/>
      <c r="F56" s="180" t="s">
        <v>61</v>
      </c>
      <c r="G56" s="180"/>
      <c r="H56" s="180"/>
      <c r="I56" s="180" t="s">
        <v>29</v>
      </c>
      <c r="J56" s="180" t="s">
        <v>0</v>
      </c>
    </row>
    <row r="57" spans="1:10" ht="36.75" customHeight="1" x14ac:dyDescent="0.2">
      <c r="A57" s="176"/>
      <c r="B57" s="181" t="s">
        <v>45</v>
      </c>
      <c r="C57" s="182" t="s">
        <v>62</v>
      </c>
      <c r="D57" s="183"/>
      <c r="E57" s="183"/>
      <c r="F57" s="189" t="s">
        <v>24</v>
      </c>
      <c r="G57" s="190"/>
      <c r="H57" s="190"/>
      <c r="I57" s="190">
        <f>'SO 01 D-SA Pol'!G8</f>
        <v>0</v>
      </c>
      <c r="J57" s="187" t="str">
        <f>IF(I66=0,"",I57/I66*100)</f>
        <v/>
      </c>
    </row>
    <row r="58" spans="1:10" ht="36.75" customHeight="1" x14ac:dyDescent="0.2">
      <c r="A58" s="176"/>
      <c r="B58" s="181" t="s">
        <v>63</v>
      </c>
      <c r="C58" s="182" t="s">
        <v>64</v>
      </c>
      <c r="D58" s="183"/>
      <c r="E58" s="183"/>
      <c r="F58" s="189" t="s">
        <v>24</v>
      </c>
      <c r="G58" s="190"/>
      <c r="H58" s="190"/>
      <c r="I58" s="190">
        <f>'SO 01 D-SA Pol'!G28</f>
        <v>0</v>
      </c>
      <c r="J58" s="187" t="str">
        <f>IF(I66=0,"",I58/I66*100)</f>
        <v/>
      </c>
    </row>
    <row r="59" spans="1:10" ht="36.75" customHeight="1" x14ac:dyDescent="0.2">
      <c r="A59" s="176"/>
      <c r="B59" s="181" t="s">
        <v>65</v>
      </c>
      <c r="C59" s="182" t="s">
        <v>66</v>
      </c>
      <c r="D59" s="183"/>
      <c r="E59" s="183"/>
      <c r="F59" s="189" t="s">
        <v>24</v>
      </c>
      <c r="G59" s="190"/>
      <c r="H59" s="190"/>
      <c r="I59" s="190">
        <f>'SO 01 D-SA Pol'!G31</f>
        <v>0</v>
      </c>
      <c r="J59" s="187" t="str">
        <f>IF(I66=0,"",I59/I66*100)</f>
        <v/>
      </c>
    </row>
    <row r="60" spans="1:10" ht="36.75" customHeight="1" x14ac:dyDescent="0.2">
      <c r="A60" s="176"/>
      <c r="B60" s="181" t="s">
        <v>67</v>
      </c>
      <c r="C60" s="182" t="s">
        <v>68</v>
      </c>
      <c r="D60" s="183"/>
      <c r="E60" s="183"/>
      <c r="F60" s="189" t="s">
        <v>24</v>
      </c>
      <c r="G60" s="190"/>
      <c r="H60" s="190"/>
      <c r="I60" s="190">
        <f>'SO 01 D-SA Pol'!G42</f>
        <v>0</v>
      </c>
      <c r="J60" s="187" t="str">
        <f>IF(I66=0,"",I60/I66*100)</f>
        <v/>
      </c>
    </row>
    <row r="61" spans="1:10" ht="36.75" customHeight="1" x14ac:dyDescent="0.2">
      <c r="A61" s="176"/>
      <c r="B61" s="181" t="s">
        <v>69</v>
      </c>
      <c r="C61" s="182" t="s">
        <v>70</v>
      </c>
      <c r="D61" s="183"/>
      <c r="E61" s="183"/>
      <c r="F61" s="189" t="s">
        <v>24</v>
      </c>
      <c r="G61" s="190"/>
      <c r="H61" s="190"/>
      <c r="I61" s="190">
        <f>'SO 01 D-SA Pol'!G49</f>
        <v>0</v>
      </c>
      <c r="J61" s="187" t="str">
        <f>IF(I66=0,"",I61/I66*100)</f>
        <v/>
      </c>
    </row>
    <row r="62" spans="1:10" ht="36.75" customHeight="1" x14ac:dyDescent="0.2">
      <c r="A62" s="176"/>
      <c r="B62" s="181" t="s">
        <v>71</v>
      </c>
      <c r="C62" s="182" t="s">
        <v>72</v>
      </c>
      <c r="D62" s="183"/>
      <c r="E62" s="183"/>
      <c r="F62" s="189" t="s">
        <v>25</v>
      </c>
      <c r="G62" s="190"/>
      <c r="H62" s="190"/>
      <c r="I62" s="190">
        <f>'SO 01 D-SA Pol'!G56</f>
        <v>0</v>
      </c>
      <c r="J62" s="187" t="str">
        <f>IF(I66=0,"",I62/I66*100)</f>
        <v/>
      </c>
    </row>
    <row r="63" spans="1:10" ht="36.75" customHeight="1" x14ac:dyDescent="0.2">
      <c r="A63" s="176"/>
      <c r="B63" s="181" t="s">
        <v>73</v>
      </c>
      <c r="C63" s="182" t="s">
        <v>74</v>
      </c>
      <c r="D63" s="183"/>
      <c r="E63" s="183"/>
      <c r="F63" s="189" t="s">
        <v>25</v>
      </c>
      <c r="G63" s="190"/>
      <c r="H63" s="190"/>
      <c r="I63" s="190">
        <f>'SO 01 D-SA Pol'!G71</f>
        <v>0</v>
      </c>
      <c r="J63" s="187" t="str">
        <f>IF(I66=0,"",I63/I66*100)</f>
        <v/>
      </c>
    </row>
    <row r="64" spans="1:10" ht="36.75" customHeight="1" x14ac:dyDescent="0.2">
      <c r="A64" s="176"/>
      <c r="B64" s="181" t="s">
        <v>75</v>
      </c>
      <c r="C64" s="182" t="s">
        <v>27</v>
      </c>
      <c r="D64" s="183"/>
      <c r="E64" s="183"/>
      <c r="F64" s="189" t="s">
        <v>75</v>
      </c>
      <c r="G64" s="190"/>
      <c r="H64" s="190"/>
      <c r="I64" s="190">
        <f>'00 00 Pol'!G8</f>
        <v>0</v>
      </c>
      <c r="J64" s="187" t="str">
        <f>IF(I66=0,"",I64/I66*100)</f>
        <v/>
      </c>
    </row>
    <row r="65" spans="1:10" ht="36.75" customHeight="1" x14ac:dyDescent="0.2">
      <c r="A65" s="176"/>
      <c r="B65" s="181" t="s">
        <v>76</v>
      </c>
      <c r="C65" s="182" t="s">
        <v>28</v>
      </c>
      <c r="D65" s="183"/>
      <c r="E65" s="183"/>
      <c r="F65" s="189" t="s">
        <v>76</v>
      </c>
      <c r="G65" s="190"/>
      <c r="H65" s="190"/>
      <c r="I65" s="190">
        <f>'00 00 Pol'!G18</f>
        <v>0</v>
      </c>
      <c r="J65" s="187" t="str">
        <f>IF(I66=0,"",I65/I66*100)</f>
        <v/>
      </c>
    </row>
    <row r="66" spans="1:10" ht="25.5" customHeight="1" x14ac:dyDescent="0.2">
      <c r="A66" s="177"/>
      <c r="B66" s="184" t="s">
        <v>1</v>
      </c>
      <c r="C66" s="185"/>
      <c r="D66" s="186"/>
      <c r="E66" s="186"/>
      <c r="F66" s="191"/>
      <c r="G66" s="192"/>
      <c r="H66" s="192"/>
      <c r="I66" s="192">
        <f>SUM(I57:I65)</f>
        <v>0</v>
      </c>
      <c r="J66" s="188">
        <f>SUM(J57:J65)</f>
        <v>0</v>
      </c>
    </row>
    <row r="67" spans="1:10" x14ac:dyDescent="0.2">
      <c r="F67" s="132"/>
      <c r="G67" s="132"/>
      <c r="H67" s="132"/>
      <c r="I67" s="132"/>
      <c r="J67" s="133"/>
    </row>
    <row r="68" spans="1:10" x14ac:dyDescent="0.2">
      <c r="F68" s="132"/>
      <c r="G68" s="132"/>
      <c r="H68" s="132"/>
      <c r="I68" s="132"/>
      <c r="J68" s="133"/>
    </row>
    <row r="69" spans="1:10" x14ac:dyDescent="0.2">
      <c r="F69" s="132"/>
      <c r="G69" s="132"/>
      <c r="H69" s="132"/>
      <c r="I69" s="132"/>
      <c r="J69" s="133"/>
    </row>
  </sheetData>
  <sheetProtection password="942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942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77</v>
      </c>
      <c r="B1" s="194"/>
      <c r="C1" s="194"/>
      <c r="D1" s="194"/>
      <c r="E1" s="194"/>
      <c r="F1" s="194"/>
      <c r="G1" s="194"/>
      <c r="AG1" t="s">
        <v>78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79</v>
      </c>
    </row>
    <row r="3" spans="1:60" ht="24.95" customHeight="1" x14ac:dyDescent="0.2">
      <c r="A3" s="195" t="s">
        <v>8</v>
      </c>
      <c r="B3" s="49" t="s">
        <v>45</v>
      </c>
      <c r="C3" s="198" t="s">
        <v>46</v>
      </c>
      <c r="D3" s="196"/>
      <c r="E3" s="196"/>
      <c r="F3" s="196"/>
      <c r="G3" s="197"/>
      <c r="AC3" s="174" t="s">
        <v>79</v>
      </c>
      <c r="AG3" t="s">
        <v>80</v>
      </c>
    </row>
    <row r="4" spans="1:60" ht="24.95" customHeight="1" x14ac:dyDescent="0.2">
      <c r="A4" s="199" t="s">
        <v>9</v>
      </c>
      <c r="B4" s="200" t="s">
        <v>45</v>
      </c>
      <c r="C4" s="201" t="s">
        <v>46</v>
      </c>
      <c r="D4" s="202"/>
      <c r="E4" s="202"/>
      <c r="F4" s="202"/>
      <c r="G4" s="203"/>
      <c r="AG4" t="s">
        <v>81</v>
      </c>
    </row>
    <row r="5" spans="1:60" x14ac:dyDescent="0.2">
      <c r="D5" s="10"/>
    </row>
    <row r="6" spans="1:60" ht="38.25" x14ac:dyDescent="0.2">
      <c r="A6" s="205" t="s">
        <v>82</v>
      </c>
      <c r="B6" s="207" t="s">
        <v>83</v>
      </c>
      <c r="C6" s="207" t="s">
        <v>84</v>
      </c>
      <c r="D6" s="206" t="s">
        <v>85</v>
      </c>
      <c r="E6" s="205" t="s">
        <v>86</v>
      </c>
      <c r="F6" s="204" t="s">
        <v>87</v>
      </c>
      <c r="G6" s="205" t="s">
        <v>29</v>
      </c>
      <c r="H6" s="208" t="s">
        <v>30</v>
      </c>
      <c r="I6" s="208" t="s">
        <v>88</v>
      </c>
      <c r="J6" s="208" t="s">
        <v>31</v>
      </c>
      <c r="K6" s="208" t="s">
        <v>89</v>
      </c>
      <c r="L6" s="208" t="s">
        <v>90</v>
      </c>
      <c r="M6" s="208" t="s">
        <v>91</v>
      </c>
      <c r="N6" s="208" t="s">
        <v>92</v>
      </c>
      <c r="O6" s="208" t="s">
        <v>93</v>
      </c>
      <c r="P6" s="208" t="s">
        <v>94</v>
      </c>
      <c r="Q6" s="208" t="s">
        <v>95</v>
      </c>
      <c r="R6" s="208" t="s">
        <v>96</v>
      </c>
      <c r="S6" s="208" t="s">
        <v>97</v>
      </c>
      <c r="T6" s="208" t="s">
        <v>98</v>
      </c>
      <c r="U6" s="208" t="s">
        <v>99</v>
      </c>
      <c r="V6" s="208" t="s">
        <v>100</v>
      </c>
      <c r="W6" s="208" t="s">
        <v>101</v>
      </c>
      <c r="X6" s="208" t="s">
        <v>102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</row>
    <row r="8" spans="1:60" x14ac:dyDescent="0.2">
      <c r="A8" s="226" t="s">
        <v>103</v>
      </c>
      <c r="B8" s="227" t="s">
        <v>75</v>
      </c>
      <c r="C8" s="244" t="s">
        <v>27</v>
      </c>
      <c r="D8" s="228"/>
      <c r="E8" s="229"/>
      <c r="F8" s="230"/>
      <c r="G8" s="230">
        <f>SUMIF(AG9:AG17,"&lt;&gt;NOR",G9:G17)</f>
        <v>0</v>
      </c>
      <c r="H8" s="230"/>
      <c r="I8" s="230">
        <f>SUM(I9:I17)</f>
        <v>0</v>
      </c>
      <c r="J8" s="230"/>
      <c r="K8" s="230">
        <f>SUM(K9:K17)</f>
        <v>0</v>
      </c>
      <c r="L8" s="230"/>
      <c r="M8" s="230">
        <f>SUM(M9:M17)</f>
        <v>0</v>
      </c>
      <c r="N8" s="229"/>
      <c r="O8" s="229">
        <f>SUM(O9:O17)</f>
        <v>0</v>
      </c>
      <c r="P8" s="229"/>
      <c r="Q8" s="229">
        <f>SUM(Q9:Q17)</f>
        <v>0</v>
      </c>
      <c r="R8" s="230"/>
      <c r="S8" s="230"/>
      <c r="T8" s="231"/>
      <c r="U8" s="225"/>
      <c r="V8" s="225">
        <f>SUM(V9:V17)</f>
        <v>0</v>
      </c>
      <c r="W8" s="225"/>
      <c r="X8" s="225"/>
      <c r="AG8" t="s">
        <v>104</v>
      </c>
    </row>
    <row r="9" spans="1:60" outlineLevel="1" x14ac:dyDescent="0.2">
      <c r="A9" s="232">
        <v>1</v>
      </c>
      <c r="B9" s="233" t="s">
        <v>105</v>
      </c>
      <c r="C9" s="245" t="s">
        <v>106</v>
      </c>
      <c r="D9" s="234" t="s">
        <v>107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/>
      <c r="S9" s="237" t="s">
        <v>108</v>
      </c>
      <c r="T9" s="238" t="s">
        <v>109</v>
      </c>
      <c r="U9" s="220">
        <v>0</v>
      </c>
      <c r="V9" s="220">
        <f>ROUND(E9*U9,2)</f>
        <v>0</v>
      </c>
      <c r="W9" s="220"/>
      <c r="X9" s="220" t="s">
        <v>110</v>
      </c>
      <c r="Y9" s="209"/>
      <c r="Z9" s="209"/>
      <c r="AA9" s="209"/>
      <c r="AB9" s="209"/>
      <c r="AC9" s="209"/>
      <c r="AD9" s="209"/>
      <c r="AE9" s="209"/>
      <c r="AF9" s="209"/>
      <c r="AG9" s="209" t="s">
        <v>111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3.75" outlineLevel="1" x14ac:dyDescent="0.2">
      <c r="A10" s="216"/>
      <c r="B10" s="217"/>
      <c r="C10" s="246" t="s">
        <v>112</v>
      </c>
      <c r="D10" s="240"/>
      <c r="E10" s="240"/>
      <c r="F10" s="240"/>
      <c r="G10" s="24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09"/>
      <c r="Z10" s="209"/>
      <c r="AA10" s="209"/>
      <c r="AB10" s="209"/>
      <c r="AC10" s="209"/>
      <c r="AD10" s="209"/>
      <c r="AE10" s="209"/>
      <c r="AF10" s="209"/>
      <c r="AG10" s="209" t="s">
        <v>113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9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47"/>
      <c r="D11" s="242"/>
      <c r="E11" s="242"/>
      <c r="F11" s="242"/>
      <c r="G11" s="242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09"/>
      <c r="Z11" s="209"/>
      <c r="AA11" s="209"/>
      <c r="AB11" s="209"/>
      <c r="AC11" s="209"/>
      <c r="AD11" s="209"/>
      <c r="AE11" s="209"/>
      <c r="AF11" s="209"/>
      <c r="AG11" s="209" t="s">
        <v>114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32">
        <v>2</v>
      </c>
      <c r="B12" s="233" t="s">
        <v>115</v>
      </c>
      <c r="C12" s="245" t="s">
        <v>116</v>
      </c>
      <c r="D12" s="234" t="s">
        <v>107</v>
      </c>
      <c r="E12" s="235">
        <v>1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7"/>
      <c r="S12" s="237" t="s">
        <v>108</v>
      </c>
      <c r="T12" s="238" t="s">
        <v>109</v>
      </c>
      <c r="U12" s="220">
        <v>0</v>
      </c>
      <c r="V12" s="220">
        <f>ROUND(E12*U12,2)</f>
        <v>0</v>
      </c>
      <c r="W12" s="220"/>
      <c r="X12" s="220" t="s">
        <v>110</v>
      </c>
      <c r="Y12" s="209"/>
      <c r="Z12" s="209"/>
      <c r="AA12" s="209"/>
      <c r="AB12" s="209"/>
      <c r="AC12" s="209"/>
      <c r="AD12" s="209"/>
      <c r="AE12" s="209"/>
      <c r="AF12" s="209"/>
      <c r="AG12" s="209" t="s">
        <v>111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33.75" outlineLevel="1" x14ac:dyDescent="0.2">
      <c r="A13" s="216"/>
      <c r="B13" s="217"/>
      <c r="C13" s="246" t="s">
        <v>117</v>
      </c>
      <c r="D13" s="240"/>
      <c r="E13" s="240"/>
      <c r="F13" s="240"/>
      <c r="G13" s="24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09"/>
      <c r="Z13" s="209"/>
      <c r="AA13" s="209"/>
      <c r="AB13" s="209"/>
      <c r="AC13" s="209"/>
      <c r="AD13" s="209"/>
      <c r="AE13" s="209"/>
      <c r="AF13" s="209"/>
      <c r="AG13" s="209" t="s">
        <v>113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39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6"/>
      <c r="B14" s="217"/>
      <c r="C14" s="247"/>
      <c r="D14" s="242"/>
      <c r="E14" s="242"/>
      <c r="F14" s="242"/>
      <c r="G14" s="242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09"/>
      <c r="Z14" s="209"/>
      <c r="AA14" s="209"/>
      <c r="AB14" s="209"/>
      <c r="AC14" s="209"/>
      <c r="AD14" s="209"/>
      <c r="AE14" s="209"/>
      <c r="AF14" s="209"/>
      <c r="AG14" s="209" t="s">
        <v>114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32">
        <v>3</v>
      </c>
      <c r="B15" s="233" t="s">
        <v>118</v>
      </c>
      <c r="C15" s="245" t="s">
        <v>119</v>
      </c>
      <c r="D15" s="234" t="s">
        <v>107</v>
      </c>
      <c r="E15" s="235">
        <v>1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7"/>
      <c r="S15" s="237" t="s">
        <v>108</v>
      </c>
      <c r="T15" s="238" t="s">
        <v>109</v>
      </c>
      <c r="U15" s="220">
        <v>0</v>
      </c>
      <c r="V15" s="220">
        <f>ROUND(E15*U15,2)</f>
        <v>0</v>
      </c>
      <c r="W15" s="220"/>
      <c r="X15" s="220" t="s">
        <v>110</v>
      </c>
      <c r="Y15" s="209"/>
      <c r="Z15" s="209"/>
      <c r="AA15" s="209"/>
      <c r="AB15" s="209"/>
      <c r="AC15" s="209"/>
      <c r="AD15" s="209"/>
      <c r="AE15" s="209"/>
      <c r="AF15" s="209"/>
      <c r="AG15" s="209" t="s">
        <v>111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46" t="s">
        <v>120</v>
      </c>
      <c r="D16" s="240"/>
      <c r="E16" s="240"/>
      <c r="F16" s="240"/>
      <c r="G16" s="24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09"/>
      <c r="Z16" s="209"/>
      <c r="AA16" s="209"/>
      <c r="AB16" s="209"/>
      <c r="AC16" s="209"/>
      <c r="AD16" s="209"/>
      <c r="AE16" s="209"/>
      <c r="AF16" s="209"/>
      <c r="AG16" s="209" t="s">
        <v>113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39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47"/>
      <c r="D17" s="242"/>
      <c r="E17" s="242"/>
      <c r="F17" s="242"/>
      <c r="G17" s="242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09"/>
      <c r="Z17" s="209"/>
      <c r="AA17" s="209"/>
      <c r="AB17" s="209"/>
      <c r="AC17" s="209"/>
      <c r="AD17" s="209"/>
      <c r="AE17" s="209"/>
      <c r="AF17" s="209"/>
      <c r="AG17" s="209" t="s">
        <v>114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x14ac:dyDescent="0.2">
      <c r="A18" s="226" t="s">
        <v>103</v>
      </c>
      <c r="B18" s="227" t="s">
        <v>76</v>
      </c>
      <c r="C18" s="244" t="s">
        <v>28</v>
      </c>
      <c r="D18" s="228"/>
      <c r="E18" s="229"/>
      <c r="F18" s="230"/>
      <c r="G18" s="230">
        <f>SUMIF(AG19:AG24,"&lt;&gt;NOR",G19:G24)</f>
        <v>0</v>
      </c>
      <c r="H18" s="230"/>
      <c r="I18" s="230">
        <f>SUM(I19:I24)</f>
        <v>0</v>
      </c>
      <c r="J18" s="230"/>
      <c r="K18" s="230">
        <f>SUM(K19:K24)</f>
        <v>0</v>
      </c>
      <c r="L18" s="230"/>
      <c r="M18" s="230">
        <f>SUM(M19:M24)</f>
        <v>0</v>
      </c>
      <c r="N18" s="229"/>
      <c r="O18" s="229">
        <f>SUM(O19:O24)</f>
        <v>0</v>
      </c>
      <c r="P18" s="229"/>
      <c r="Q18" s="229">
        <f>SUM(Q19:Q24)</f>
        <v>0</v>
      </c>
      <c r="R18" s="230"/>
      <c r="S18" s="230"/>
      <c r="T18" s="231"/>
      <c r="U18" s="225"/>
      <c r="V18" s="225">
        <f>SUM(V19:V24)</f>
        <v>0</v>
      </c>
      <c r="W18" s="225"/>
      <c r="X18" s="225"/>
      <c r="AG18" t="s">
        <v>104</v>
      </c>
    </row>
    <row r="19" spans="1:60" outlineLevel="1" x14ac:dyDescent="0.2">
      <c r="A19" s="232">
        <v>4</v>
      </c>
      <c r="B19" s="233" t="s">
        <v>121</v>
      </c>
      <c r="C19" s="245" t="s">
        <v>122</v>
      </c>
      <c r="D19" s="234" t="s">
        <v>107</v>
      </c>
      <c r="E19" s="235">
        <v>1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5">
        <v>0</v>
      </c>
      <c r="O19" s="235">
        <f>ROUND(E19*N19,2)</f>
        <v>0</v>
      </c>
      <c r="P19" s="235">
        <v>0</v>
      </c>
      <c r="Q19" s="235">
        <f>ROUND(E19*P19,2)</f>
        <v>0</v>
      </c>
      <c r="R19" s="237"/>
      <c r="S19" s="237" t="s">
        <v>108</v>
      </c>
      <c r="T19" s="238" t="s">
        <v>109</v>
      </c>
      <c r="U19" s="220">
        <v>0</v>
      </c>
      <c r="V19" s="220">
        <f>ROUND(E19*U19,2)</f>
        <v>0</v>
      </c>
      <c r="W19" s="220"/>
      <c r="X19" s="220" t="s">
        <v>110</v>
      </c>
      <c r="Y19" s="209"/>
      <c r="Z19" s="209"/>
      <c r="AA19" s="209"/>
      <c r="AB19" s="209"/>
      <c r="AC19" s="209"/>
      <c r="AD19" s="209"/>
      <c r="AE19" s="209"/>
      <c r="AF19" s="209"/>
      <c r="AG19" s="209" t="s">
        <v>111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45" outlineLevel="1" x14ac:dyDescent="0.2">
      <c r="A20" s="216"/>
      <c r="B20" s="217"/>
      <c r="C20" s="246" t="s">
        <v>123</v>
      </c>
      <c r="D20" s="240"/>
      <c r="E20" s="240"/>
      <c r="F20" s="240"/>
      <c r="G20" s="24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09"/>
      <c r="Z20" s="209"/>
      <c r="AA20" s="209"/>
      <c r="AB20" s="209"/>
      <c r="AC20" s="209"/>
      <c r="AD20" s="209"/>
      <c r="AE20" s="209"/>
      <c r="AF20" s="209"/>
      <c r="AG20" s="209" t="s">
        <v>113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39" t="str">
        <f>C20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 Náklady na zabezpečení střechy před pádem osob, materiálů a pracobvních pomůcek.</v>
      </c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16"/>
      <c r="B21" s="217"/>
      <c r="C21" s="247"/>
      <c r="D21" s="242"/>
      <c r="E21" s="242"/>
      <c r="F21" s="242"/>
      <c r="G21" s="242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09"/>
      <c r="Z21" s="209"/>
      <c r="AA21" s="209"/>
      <c r="AB21" s="209"/>
      <c r="AC21" s="209"/>
      <c r="AD21" s="209"/>
      <c r="AE21" s="209"/>
      <c r="AF21" s="209"/>
      <c r="AG21" s="209" t="s">
        <v>114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32">
        <v>5</v>
      </c>
      <c r="B22" s="233" t="s">
        <v>124</v>
      </c>
      <c r="C22" s="245" t="s">
        <v>125</v>
      </c>
      <c r="D22" s="234" t="s">
        <v>107</v>
      </c>
      <c r="E22" s="235">
        <v>1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5">
        <v>0</v>
      </c>
      <c r="O22" s="235">
        <f>ROUND(E22*N22,2)</f>
        <v>0</v>
      </c>
      <c r="P22" s="235">
        <v>0</v>
      </c>
      <c r="Q22" s="235">
        <f>ROUND(E22*P22,2)</f>
        <v>0</v>
      </c>
      <c r="R22" s="237"/>
      <c r="S22" s="237" t="s">
        <v>108</v>
      </c>
      <c r="T22" s="238" t="s">
        <v>109</v>
      </c>
      <c r="U22" s="220">
        <v>0</v>
      </c>
      <c r="V22" s="220">
        <f>ROUND(E22*U22,2)</f>
        <v>0</v>
      </c>
      <c r="W22" s="220"/>
      <c r="X22" s="220" t="s">
        <v>110</v>
      </c>
      <c r="Y22" s="209"/>
      <c r="Z22" s="209"/>
      <c r="AA22" s="209"/>
      <c r="AB22" s="209"/>
      <c r="AC22" s="209"/>
      <c r="AD22" s="209"/>
      <c r="AE22" s="209"/>
      <c r="AF22" s="209"/>
      <c r="AG22" s="209" t="s">
        <v>111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46" t="s">
        <v>126</v>
      </c>
      <c r="D23" s="240"/>
      <c r="E23" s="240"/>
      <c r="F23" s="240"/>
      <c r="G23" s="24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09"/>
      <c r="Z23" s="209"/>
      <c r="AA23" s="209"/>
      <c r="AB23" s="209"/>
      <c r="AC23" s="209"/>
      <c r="AD23" s="209"/>
      <c r="AE23" s="209"/>
      <c r="AF23" s="209"/>
      <c r="AG23" s="209" t="s">
        <v>113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39" t="str">
        <f>C23</f>
        <v>Náklady na vyhotovení dokumentace skutečného provedení stavby a její předání objednateli v požadované formě a požadovaném počtu.</v>
      </c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47"/>
      <c r="D24" s="242"/>
      <c r="E24" s="242"/>
      <c r="F24" s="242"/>
      <c r="G24" s="242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09"/>
      <c r="Z24" s="209"/>
      <c r="AA24" s="209"/>
      <c r="AB24" s="209"/>
      <c r="AC24" s="209"/>
      <c r="AD24" s="209"/>
      <c r="AE24" s="209"/>
      <c r="AF24" s="209"/>
      <c r="AG24" s="209" t="s">
        <v>114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x14ac:dyDescent="0.2">
      <c r="A25" s="3"/>
      <c r="B25" s="4"/>
      <c r="C25" s="248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90</v>
      </c>
    </row>
    <row r="26" spans="1:60" x14ac:dyDescent="0.2">
      <c r="A26" s="212"/>
      <c r="B26" s="213" t="s">
        <v>29</v>
      </c>
      <c r="C26" s="249"/>
      <c r="D26" s="214"/>
      <c r="E26" s="215"/>
      <c r="F26" s="215"/>
      <c r="G26" s="243">
        <f>G8+G18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127</v>
      </c>
    </row>
    <row r="27" spans="1:60" x14ac:dyDescent="0.2">
      <c r="C27" s="250"/>
      <c r="D27" s="10"/>
      <c r="AG27" t="s">
        <v>128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14">
    <mergeCell ref="C23:G23"/>
    <mergeCell ref="C24:G24"/>
    <mergeCell ref="C13:G13"/>
    <mergeCell ref="C14:G14"/>
    <mergeCell ref="C16:G16"/>
    <mergeCell ref="C17:G17"/>
    <mergeCell ref="C20:G20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4" t="s">
        <v>77</v>
      </c>
      <c r="B1" s="194"/>
      <c r="C1" s="194"/>
      <c r="D1" s="194"/>
      <c r="E1" s="194"/>
      <c r="F1" s="194"/>
      <c r="G1" s="194"/>
      <c r="AG1" t="s">
        <v>78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79</v>
      </c>
    </row>
    <row r="3" spans="1:60" ht="24.95" customHeight="1" x14ac:dyDescent="0.2">
      <c r="A3" s="195" t="s">
        <v>8</v>
      </c>
      <c r="B3" s="49" t="s">
        <v>47</v>
      </c>
      <c r="C3" s="198" t="s">
        <v>42</v>
      </c>
      <c r="D3" s="196"/>
      <c r="E3" s="196"/>
      <c r="F3" s="196"/>
      <c r="G3" s="197"/>
      <c r="AC3" s="174" t="s">
        <v>79</v>
      </c>
      <c r="AG3" t="s">
        <v>80</v>
      </c>
    </row>
    <row r="4" spans="1:60" ht="24.95" customHeight="1" x14ac:dyDescent="0.2">
      <c r="A4" s="199" t="s">
        <v>9</v>
      </c>
      <c r="B4" s="200" t="s">
        <v>48</v>
      </c>
      <c r="C4" s="201" t="s">
        <v>49</v>
      </c>
      <c r="D4" s="202"/>
      <c r="E4" s="202"/>
      <c r="F4" s="202"/>
      <c r="G4" s="203"/>
      <c r="AG4" t="s">
        <v>81</v>
      </c>
    </row>
    <row r="5" spans="1:60" x14ac:dyDescent="0.2">
      <c r="D5" s="10"/>
    </row>
    <row r="6" spans="1:60" ht="38.25" x14ac:dyDescent="0.2">
      <c r="A6" s="205" t="s">
        <v>82</v>
      </c>
      <c r="B6" s="207" t="s">
        <v>83</v>
      </c>
      <c r="C6" s="207" t="s">
        <v>84</v>
      </c>
      <c r="D6" s="206" t="s">
        <v>85</v>
      </c>
      <c r="E6" s="205" t="s">
        <v>86</v>
      </c>
      <c r="F6" s="204" t="s">
        <v>87</v>
      </c>
      <c r="G6" s="205" t="s">
        <v>29</v>
      </c>
      <c r="H6" s="208" t="s">
        <v>30</v>
      </c>
      <c r="I6" s="208" t="s">
        <v>88</v>
      </c>
      <c r="J6" s="208" t="s">
        <v>31</v>
      </c>
      <c r="K6" s="208" t="s">
        <v>89</v>
      </c>
      <c r="L6" s="208" t="s">
        <v>90</v>
      </c>
      <c r="M6" s="208" t="s">
        <v>91</v>
      </c>
      <c r="N6" s="208" t="s">
        <v>92</v>
      </c>
      <c r="O6" s="208" t="s">
        <v>93</v>
      </c>
      <c r="P6" s="208" t="s">
        <v>94</v>
      </c>
      <c r="Q6" s="208" t="s">
        <v>95</v>
      </c>
      <c r="R6" s="208" t="s">
        <v>96</v>
      </c>
      <c r="S6" s="208" t="s">
        <v>97</v>
      </c>
      <c r="T6" s="208" t="s">
        <v>98</v>
      </c>
      <c r="U6" s="208" t="s">
        <v>99</v>
      </c>
      <c r="V6" s="208" t="s">
        <v>100</v>
      </c>
      <c r="W6" s="208" t="s">
        <v>101</v>
      </c>
      <c r="X6" s="208" t="s">
        <v>102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</row>
    <row r="8" spans="1:60" x14ac:dyDescent="0.2">
      <c r="A8" s="226" t="s">
        <v>103</v>
      </c>
      <c r="B8" s="227" t="s">
        <v>45</v>
      </c>
      <c r="C8" s="244" t="s">
        <v>62</v>
      </c>
      <c r="D8" s="228"/>
      <c r="E8" s="229"/>
      <c r="F8" s="230"/>
      <c r="G8" s="230">
        <f>SUMIF(AG9:AG27,"&lt;&gt;NOR",G9:G27)</f>
        <v>0</v>
      </c>
      <c r="H8" s="230"/>
      <c r="I8" s="230">
        <f>SUM(I9:I27)</f>
        <v>0</v>
      </c>
      <c r="J8" s="230"/>
      <c r="K8" s="230">
        <f>SUM(K9:K27)</f>
        <v>0</v>
      </c>
      <c r="L8" s="230"/>
      <c r="M8" s="230">
        <f>SUM(M9:M27)</f>
        <v>0</v>
      </c>
      <c r="N8" s="229"/>
      <c r="O8" s="229">
        <f>SUM(O9:O27)</f>
        <v>0</v>
      </c>
      <c r="P8" s="229"/>
      <c r="Q8" s="229">
        <f>SUM(Q9:Q27)</f>
        <v>0</v>
      </c>
      <c r="R8" s="230"/>
      <c r="S8" s="230"/>
      <c r="T8" s="231"/>
      <c r="U8" s="225"/>
      <c r="V8" s="225">
        <f>SUM(V9:V27)</f>
        <v>0</v>
      </c>
      <c r="W8" s="225"/>
      <c r="X8" s="225"/>
      <c r="AG8" t="s">
        <v>104</v>
      </c>
    </row>
    <row r="9" spans="1:60" outlineLevel="1" x14ac:dyDescent="0.2">
      <c r="A9" s="232">
        <v>1</v>
      </c>
      <c r="B9" s="233" t="s">
        <v>45</v>
      </c>
      <c r="C9" s="245" t="s">
        <v>129</v>
      </c>
      <c r="D9" s="234"/>
      <c r="E9" s="235">
        <v>0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/>
      <c r="S9" s="237" t="s">
        <v>130</v>
      </c>
      <c r="T9" s="238" t="s">
        <v>109</v>
      </c>
      <c r="U9" s="220">
        <v>0</v>
      </c>
      <c r="V9" s="220">
        <f>ROUND(E9*U9,2)</f>
        <v>0</v>
      </c>
      <c r="W9" s="220"/>
      <c r="X9" s="220" t="s">
        <v>131</v>
      </c>
      <c r="Y9" s="209"/>
      <c r="Z9" s="209"/>
      <c r="AA9" s="209"/>
      <c r="AB9" s="209"/>
      <c r="AC9" s="209"/>
      <c r="AD9" s="209"/>
      <c r="AE9" s="209"/>
      <c r="AF9" s="209"/>
      <c r="AG9" s="209" t="s">
        <v>132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22.5" outlineLevel="1" x14ac:dyDescent="0.2">
      <c r="A10" s="216"/>
      <c r="B10" s="217"/>
      <c r="C10" s="257" t="s">
        <v>133</v>
      </c>
      <c r="D10" s="251"/>
      <c r="E10" s="252"/>
      <c r="F10" s="220"/>
      <c r="G10" s="22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09"/>
      <c r="Z10" s="209"/>
      <c r="AA10" s="209"/>
      <c r="AB10" s="209"/>
      <c r="AC10" s="209"/>
      <c r="AD10" s="209"/>
      <c r="AE10" s="209"/>
      <c r="AF10" s="209"/>
      <c r="AG10" s="209" t="s">
        <v>134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ht="45" outlineLevel="1" x14ac:dyDescent="0.2">
      <c r="A11" s="216"/>
      <c r="B11" s="217"/>
      <c r="C11" s="257" t="s">
        <v>135</v>
      </c>
      <c r="D11" s="251"/>
      <c r="E11" s="252"/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09"/>
      <c r="Z11" s="209"/>
      <c r="AA11" s="209"/>
      <c r="AB11" s="209"/>
      <c r="AC11" s="209"/>
      <c r="AD11" s="209"/>
      <c r="AE11" s="209"/>
      <c r="AF11" s="209"/>
      <c r="AG11" s="209" t="s">
        <v>134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16"/>
      <c r="B12" s="217"/>
      <c r="C12" s="257" t="s">
        <v>136</v>
      </c>
      <c r="D12" s="251"/>
      <c r="E12" s="252"/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09"/>
      <c r="Z12" s="209"/>
      <c r="AA12" s="209"/>
      <c r="AB12" s="209"/>
      <c r="AC12" s="209"/>
      <c r="AD12" s="209"/>
      <c r="AE12" s="209"/>
      <c r="AF12" s="209"/>
      <c r="AG12" s="209" t="s">
        <v>134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22.5" outlineLevel="1" x14ac:dyDescent="0.2">
      <c r="A13" s="216"/>
      <c r="B13" s="217"/>
      <c r="C13" s="257" t="s">
        <v>137</v>
      </c>
      <c r="D13" s="251"/>
      <c r="E13" s="252"/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09"/>
      <c r="Z13" s="209"/>
      <c r="AA13" s="209"/>
      <c r="AB13" s="209"/>
      <c r="AC13" s="209"/>
      <c r="AD13" s="209"/>
      <c r="AE13" s="209"/>
      <c r="AF13" s="209"/>
      <c r="AG13" s="209" t="s">
        <v>134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ht="33.75" outlineLevel="1" x14ac:dyDescent="0.2">
      <c r="A14" s="216"/>
      <c r="B14" s="217"/>
      <c r="C14" s="257" t="s">
        <v>138</v>
      </c>
      <c r="D14" s="251"/>
      <c r="E14" s="252"/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09"/>
      <c r="Z14" s="209"/>
      <c r="AA14" s="209"/>
      <c r="AB14" s="209"/>
      <c r="AC14" s="209"/>
      <c r="AD14" s="209"/>
      <c r="AE14" s="209"/>
      <c r="AF14" s="209"/>
      <c r="AG14" s="209" t="s">
        <v>134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ht="22.5" outlineLevel="1" x14ac:dyDescent="0.2">
      <c r="A15" s="216"/>
      <c r="B15" s="217"/>
      <c r="C15" s="257" t="s">
        <v>139</v>
      </c>
      <c r="D15" s="251"/>
      <c r="E15" s="252"/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09"/>
      <c r="Z15" s="209"/>
      <c r="AA15" s="209"/>
      <c r="AB15" s="209"/>
      <c r="AC15" s="209"/>
      <c r="AD15" s="209"/>
      <c r="AE15" s="209"/>
      <c r="AF15" s="209"/>
      <c r="AG15" s="209" t="s">
        <v>134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57" t="s">
        <v>140</v>
      </c>
      <c r="D16" s="251"/>
      <c r="E16" s="252"/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09"/>
      <c r="Z16" s="209"/>
      <c r="AA16" s="209"/>
      <c r="AB16" s="209"/>
      <c r="AC16" s="209"/>
      <c r="AD16" s="209"/>
      <c r="AE16" s="209"/>
      <c r="AF16" s="209"/>
      <c r="AG16" s="209" t="s">
        <v>134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ht="33.75" outlineLevel="1" x14ac:dyDescent="0.2">
      <c r="A17" s="216"/>
      <c r="B17" s="217"/>
      <c r="C17" s="257" t="s">
        <v>141</v>
      </c>
      <c r="D17" s="251"/>
      <c r="E17" s="252"/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09"/>
      <c r="Z17" s="209"/>
      <c r="AA17" s="209"/>
      <c r="AB17" s="209"/>
      <c r="AC17" s="209"/>
      <c r="AD17" s="209"/>
      <c r="AE17" s="209"/>
      <c r="AF17" s="209"/>
      <c r="AG17" s="209" t="s">
        <v>134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2.5" outlineLevel="1" x14ac:dyDescent="0.2">
      <c r="A18" s="216"/>
      <c r="B18" s="217"/>
      <c r="C18" s="257" t="s">
        <v>142</v>
      </c>
      <c r="D18" s="251"/>
      <c r="E18" s="252"/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09"/>
      <c r="Z18" s="209"/>
      <c r="AA18" s="209"/>
      <c r="AB18" s="209"/>
      <c r="AC18" s="209"/>
      <c r="AD18" s="209"/>
      <c r="AE18" s="209"/>
      <c r="AF18" s="209"/>
      <c r="AG18" s="209" t="s">
        <v>134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ht="22.5" outlineLevel="1" x14ac:dyDescent="0.2">
      <c r="A19" s="216"/>
      <c r="B19" s="217"/>
      <c r="C19" s="257" t="s">
        <v>143</v>
      </c>
      <c r="D19" s="251"/>
      <c r="E19" s="252"/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09"/>
      <c r="Z19" s="209"/>
      <c r="AA19" s="209"/>
      <c r="AB19" s="209"/>
      <c r="AC19" s="209"/>
      <c r="AD19" s="209"/>
      <c r="AE19" s="209"/>
      <c r="AF19" s="209"/>
      <c r="AG19" s="209" t="s">
        <v>134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3.75" outlineLevel="1" x14ac:dyDescent="0.2">
      <c r="A20" s="216"/>
      <c r="B20" s="217"/>
      <c r="C20" s="257" t="s">
        <v>144</v>
      </c>
      <c r="D20" s="251"/>
      <c r="E20" s="252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09"/>
      <c r="Z20" s="209"/>
      <c r="AA20" s="209"/>
      <c r="AB20" s="209"/>
      <c r="AC20" s="209"/>
      <c r="AD20" s="209"/>
      <c r="AE20" s="209"/>
      <c r="AF20" s="209"/>
      <c r="AG20" s="209" t="s">
        <v>134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45" outlineLevel="1" x14ac:dyDescent="0.2">
      <c r="A21" s="216"/>
      <c r="B21" s="217"/>
      <c r="C21" s="257" t="s">
        <v>145</v>
      </c>
      <c r="D21" s="251"/>
      <c r="E21" s="252"/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09"/>
      <c r="Z21" s="209"/>
      <c r="AA21" s="209"/>
      <c r="AB21" s="209"/>
      <c r="AC21" s="209"/>
      <c r="AD21" s="209"/>
      <c r="AE21" s="209"/>
      <c r="AF21" s="209"/>
      <c r="AG21" s="209" t="s">
        <v>134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16"/>
      <c r="B22" s="217"/>
      <c r="C22" s="257" t="s">
        <v>146</v>
      </c>
      <c r="D22" s="251"/>
      <c r="E22" s="252"/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09"/>
      <c r="Z22" s="209"/>
      <c r="AA22" s="209"/>
      <c r="AB22" s="209"/>
      <c r="AC22" s="209"/>
      <c r="AD22" s="209"/>
      <c r="AE22" s="209"/>
      <c r="AF22" s="209"/>
      <c r="AG22" s="209" t="s">
        <v>134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ht="22.5" outlineLevel="1" x14ac:dyDescent="0.2">
      <c r="A23" s="216"/>
      <c r="B23" s="217"/>
      <c r="C23" s="257" t="s">
        <v>147</v>
      </c>
      <c r="D23" s="251"/>
      <c r="E23" s="252"/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09"/>
      <c r="Z23" s="209"/>
      <c r="AA23" s="209"/>
      <c r="AB23" s="209"/>
      <c r="AC23" s="209"/>
      <c r="AD23" s="209"/>
      <c r="AE23" s="209"/>
      <c r="AF23" s="209"/>
      <c r="AG23" s="209" t="s">
        <v>134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57" t="s">
        <v>148</v>
      </c>
      <c r="D24" s="251"/>
      <c r="E24" s="252"/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09"/>
      <c r="Z24" s="209"/>
      <c r="AA24" s="209"/>
      <c r="AB24" s="209"/>
      <c r="AC24" s="209"/>
      <c r="AD24" s="209"/>
      <c r="AE24" s="209"/>
      <c r="AF24" s="209"/>
      <c r="AG24" s="209" t="s">
        <v>134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6"/>
      <c r="B25" s="217"/>
      <c r="C25" s="257" t="s">
        <v>149</v>
      </c>
      <c r="D25" s="251"/>
      <c r="E25" s="252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09"/>
      <c r="Z25" s="209"/>
      <c r="AA25" s="209"/>
      <c r="AB25" s="209"/>
      <c r="AC25" s="209"/>
      <c r="AD25" s="209"/>
      <c r="AE25" s="209"/>
      <c r="AF25" s="209"/>
      <c r="AG25" s="209" t="s">
        <v>134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ht="22.5" outlineLevel="1" x14ac:dyDescent="0.2">
      <c r="A26" s="216"/>
      <c r="B26" s="217"/>
      <c r="C26" s="257" t="s">
        <v>150</v>
      </c>
      <c r="D26" s="251"/>
      <c r="E26" s="252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09"/>
      <c r="Z26" s="209"/>
      <c r="AA26" s="209"/>
      <c r="AB26" s="209"/>
      <c r="AC26" s="209"/>
      <c r="AD26" s="209"/>
      <c r="AE26" s="209"/>
      <c r="AF26" s="209"/>
      <c r="AG26" s="209" t="s">
        <v>134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6"/>
      <c r="B27" s="217"/>
      <c r="C27" s="247"/>
      <c r="D27" s="242"/>
      <c r="E27" s="242"/>
      <c r="F27" s="242"/>
      <c r="G27" s="242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09"/>
      <c r="Z27" s="209"/>
      <c r="AA27" s="209"/>
      <c r="AB27" s="209"/>
      <c r="AC27" s="209"/>
      <c r="AD27" s="209"/>
      <c r="AE27" s="209"/>
      <c r="AF27" s="209"/>
      <c r="AG27" s="209" t="s">
        <v>114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x14ac:dyDescent="0.2">
      <c r="A28" s="226" t="s">
        <v>103</v>
      </c>
      <c r="B28" s="227" t="s">
        <v>63</v>
      </c>
      <c r="C28" s="244" t="s">
        <v>64</v>
      </c>
      <c r="D28" s="228"/>
      <c r="E28" s="229"/>
      <c r="F28" s="230"/>
      <c r="G28" s="230">
        <f>SUMIF(AG29:AG30,"&lt;&gt;NOR",G29:G30)</f>
        <v>0</v>
      </c>
      <c r="H28" s="230"/>
      <c r="I28" s="230">
        <f>SUM(I29:I30)</f>
        <v>0</v>
      </c>
      <c r="J28" s="230"/>
      <c r="K28" s="230">
        <f>SUM(K29:K30)</f>
        <v>0</v>
      </c>
      <c r="L28" s="230"/>
      <c r="M28" s="230">
        <f>SUM(M29:M30)</f>
        <v>0</v>
      </c>
      <c r="N28" s="229"/>
      <c r="O28" s="229">
        <f>SUM(O29:O30)</f>
        <v>0.25</v>
      </c>
      <c r="P28" s="229"/>
      <c r="Q28" s="229">
        <f>SUM(Q29:Q30)</f>
        <v>0</v>
      </c>
      <c r="R28" s="230"/>
      <c r="S28" s="230"/>
      <c r="T28" s="231"/>
      <c r="U28" s="225"/>
      <c r="V28" s="225">
        <f>SUM(V29:V30)</f>
        <v>12.8</v>
      </c>
      <c r="W28" s="225"/>
      <c r="X28" s="225"/>
      <c r="AG28" t="s">
        <v>104</v>
      </c>
    </row>
    <row r="29" spans="1:60" outlineLevel="1" x14ac:dyDescent="0.2">
      <c r="A29" s="232">
        <v>2</v>
      </c>
      <c r="B29" s="233" t="s">
        <v>151</v>
      </c>
      <c r="C29" s="245" t="s">
        <v>152</v>
      </c>
      <c r="D29" s="234" t="s">
        <v>153</v>
      </c>
      <c r="E29" s="235">
        <v>10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21</v>
      </c>
      <c r="M29" s="237">
        <f>G29*(1+L29/100)</f>
        <v>0</v>
      </c>
      <c r="N29" s="235">
        <v>2.513E-2</v>
      </c>
      <c r="O29" s="235">
        <f>ROUND(E29*N29,2)</f>
        <v>0.25</v>
      </c>
      <c r="P29" s="235">
        <v>0</v>
      </c>
      <c r="Q29" s="235">
        <f>ROUND(E29*P29,2)</f>
        <v>0</v>
      </c>
      <c r="R29" s="237"/>
      <c r="S29" s="237" t="s">
        <v>130</v>
      </c>
      <c r="T29" s="238" t="s">
        <v>109</v>
      </c>
      <c r="U29" s="220">
        <v>1.28</v>
      </c>
      <c r="V29" s="220">
        <f>ROUND(E29*U29,2)</f>
        <v>12.8</v>
      </c>
      <c r="W29" s="220"/>
      <c r="X29" s="220" t="s">
        <v>131</v>
      </c>
      <c r="Y29" s="209"/>
      <c r="Z29" s="209"/>
      <c r="AA29" s="209"/>
      <c r="AB29" s="209"/>
      <c r="AC29" s="209"/>
      <c r="AD29" s="209"/>
      <c r="AE29" s="209"/>
      <c r="AF29" s="209"/>
      <c r="AG29" s="209" t="s">
        <v>132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16"/>
      <c r="B30" s="217"/>
      <c r="C30" s="258"/>
      <c r="D30" s="253"/>
      <c r="E30" s="253"/>
      <c r="F30" s="253"/>
      <c r="G30" s="253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09"/>
      <c r="Z30" s="209"/>
      <c r="AA30" s="209"/>
      <c r="AB30" s="209"/>
      <c r="AC30" s="209"/>
      <c r="AD30" s="209"/>
      <c r="AE30" s="209"/>
      <c r="AF30" s="209"/>
      <c r="AG30" s="209" t="s">
        <v>114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x14ac:dyDescent="0.2">
      <c r="A31" s="226" t="s">
        <v>103</v>
      </c>
      <c r="B31" s="227" t="s">
        <v>65</v>
      </c>
      <c r="C31" s="244" t="s">
        <v>66</v>
      </c>
      <c r="D31" s="228"/>
      <c r="E31" s="229"/>
      <c r="F31" s="230"/>
      <c r="G31" s="230">
        <f>SUMIF(AG32:AG41,"&lt;&gt;NOR",G32:G41)</f>
        <v>0</v>
      </c>
      <c r="H31" s="230"/>
      <c r="I31" s="230">
        <f>SUM(I32:I41)</f>
        <v>0</v>
      </c>
      <c r="J31" s="230"/>
      <c r="K31" s="230">
        <f>SUM(K32:K41)</f>
        <v>0</v>
      </c>
      <c r="L31" s="230"/>
      <c r="M31" s="230">
        <f>SUM(M32:M41)</f>
        <v>0</v>
      </c>
      <c r="N31" s="229"/>
      <c r="O31" s="229">
        <f>SUM(O32:O41)</f>
        <v>0</v>
      </c>
      <c r="P31" s="229"/>
      <c r="Q31" s="229">
        <f>SUM(Q32:Q41)</f>
        <v>0</v>
      </c>
      <c r="R31" s="230"/>
      <c r="S31" s="230"/>
      <c r="T31" s="231"/>
      <c r="U31" s="225"/>
      <c r="V31" s="225">
        <f>SUM(V32:V41)</f>
        <v>0</v>
      </c>
      <c r="W31" s="225"/>
      <c r="X31" s="225"/>
      <c r="AG31" t="s">
        <v>104</v>
      </c>
    </row>
    <row r="32" spans="1:60" outlineLevel="1" x14ac:dyDescent="0.2">
      <c r="A32" s="232">
        <v>3</v>
      </c>
      <c r="B32" s="233" t="s">
        <v>154</v>
      </c>
      <c r="C32" s="245" t="s">
        <v>155</v>
      </c>
      <c r="D32" s="234" t="s">
        <v>156</v>
      </c>
      <c r="E32" s="235">
        <v>88.2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35">
        <v>0</v>
      </c>
      <c r="O32" s="235">
        <f>ROUND(E32*N32,2)</f>
        <v>0</v>
      </c>
      <c r="P32" s="235">
        <v>0</v>
      </c>
      <c r="Q32" s="235">
        <f>ROUND(E32*P32,2)</f>
        <v>0</v>
      </c>
      <c r="R32" s="237"/>
      <c r="S32" s="237" t="s">
        <v>130</v>
      </c>
      <c r="T32" s="238" t="s">
        <v>109</v>
      </c>
      <c r="U32" s="220">
        <v>0</v>
      </c>
      <c r="V32" s="220">
        <f>ROUND(E32*U32,2)</f>
        <v>0</v>
      </c>
      <c r="W32" s="220"/>
      <c r="X32" s="220" t="s">
        <v>131</v>
      </c>
      <c r="Y32" s="209"/>
      <c r="Z32" s="209"/>
      <c r="AA32" s="209"/>
      <c r="AB32" s="209"/>
      <c r="AC32" s="209"/>
      <c r="AD32" s="209"/>
      <c r="AE32" s="209"/>
      <c r="AF32" s="209"/>
      <c r="AG32" s="209" t="s">
        <v>132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6"/>
      <c r="B33" s="217"/>
      <c r="C33" s="257" t="s">
        <v>157</v>
      </c>
      <c r="D33" s="251"/>
      <c r="E33" s="252"/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09"/>
      <c r="Z33" s="209"/>
      <c r="AA33" s="209"/>
      <c r="AB33" s="209"/>
      <c r="AC33" s="209"/>
      <c r="AD33" s="209"/>
      <c r="AE33" s="209"/>
      <c r="AF33" s="209"/>
      <c r="AG33" s="209" t="s">
        <v>134</v>
      </c>
      <c r="AH33" s="209">
        <v>0</v>
      </c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16"/>
      <c r="B34" s="217"/>
      <c r="C34" s="257" t="s">
        <v>158</v>
      </c>
      <c r="D34" s="251"/>
      <c r="E34" s="252"/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09"/>
      <c r="Z34" s="209"/>
      <c r="AA34" s="209"/>
      <c r="AB34" s="209"/>
      <c r="AC34" s="209"/>
      <c r="AD34" s="209"/>
      <c r="AE34" s="209"/>
      <c r="AF34" s="209"/>
      <c r="AG34" s="209" t="s">
        <v>134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16"/>
      <c r="B35" s="217"/>
      <c r="C35" s="257" t="s">
        <v>159</v>
      </c>
      <c r="D35" s="251"/>
      <c r="E35" s="252">
        <v>77</v>
      </c>
      <c r="F35" s="220"/>
      <c r="G35" s="22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09"/>
      <c r="Z35" s="209"/>
      <c r="AA35" s="209"/>
      <c r="AB35" s="209"/>
      <c r="AC35" s="209"/>
      <c r="AD35" s="209"/>
      <c r="AE35" s="209"/>
      <c r="AF35" s="209"/>
      <c r="AG35" s="209" t="s">
        <v>134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57" t="s">
        <v>160</v>
      </c>
      <c r="D36" s="251"/>
      <c r="E36" s="252">
        <v>11.2</v>
      </c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09"/>
      <c r="Z36" s="209"/>
      <c r="AA36" s="209"/>
      <c r="AB36" s="209"/>
      <c r="AC36" s="209"/>
      <c r="AD36" s="209"/>
      <c r="AE36" s="209"/>
      <c r="AF36" s="209"/>
      <c r="AG36" s="209" t="s">
        <v>134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16"/>
      <c r="B37" s="217"/>
      <c r="C37" s="247"/>
      <c r="D37" s="242"/>
      <c r="E37" s="242"/>
      <c r="F37" s="242"/>
      <c r="G37" s="242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09"/>
      <c r="Z37" s="209"/>
      <c r="AA37" s="209"/>
      <c r="AB37" s="209"/>
      <c r="AC37" s="209"/>
      <c r="AD37" s="209"/>
      <c r="AE37" s="209"/>
      <c r="AF37" s="209"/>
      <c r="AG37" s="209" t="s">
        <v>114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32">
        <v>4</v>
      </c>
      <c r="B38" s="233" t="s">
        <v>161</v>
      </c>
      <c r="C38" s="245" t="s">
        <v>162</v>
      </c>
      <c r="D38" s="234" t="s">
        <v>163</v>
      </c>
      <c r="E38" s="235">
        <v>20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21</v>
      </c>
      <c r="M38" s="237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7"/>
      <c r="S38" s="237" t="s">
        <v>130</v>
      </c>
      <c r="T38" s="238" t="s">
        <v>109</v>
      </c>
      <c r="U38" s="220">
        <v>0</v>
      </c>
      <c r="V38" s="220">
        <f>ROUND(E38*U38,2)</f>
        <v>0</v>
      </c>
      <c r="W38" s="220"/>
      <c r="X38" s="220" t="s">
        <v>164</v>
      </c>
      <c r="Y38" s="209"/>
      <c r="Z38" s="209"/>
      <c r="AA38" s="209"/>
      <c r="AB38" s="209"/>
      <c r="AC38" s="209"/>
      <c r="AD38" s="209"/>
      <c r="AE38" s="209"/>
      <c r="AF38" s="209"/>
      <c r="AG38" s="209" t="s">
        <v>165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6"/>
      <c r="B39" s="217"/>
      <c r="C39" s="258"/>
      <c r="D39" s="253"/>
      <c r="E39" s="253"/>
      <c r="F39" s="253"/>
      <c r="G39" s="253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09"/>
      <c r="Z39" s="209"/>
      <c r="AA39" s="209"/>
      <c r="AB39" s="209"/>
      <c r="AC39" s="209"/>
      <c r="AD39" s="209"/>
      <c r="AE39" s="209"/>
      <c r="AF39" s="209"/>
      <c r="AG39" s="209" t="s">
        <v>114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32">
        <v>5</v>
      </c>
      <c r="B40" s="233" t="s">
        <v>166</v>
      </c>
      <c r="C40" s="245" t="s">
        <v>167</v>
      </c>
      <c r="D40" s="234" t="s">
        <v>107</v>
      </c>
      <c r="E40" s="235">
        <v>1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21</v>
      </c>
      <c r="M40" s="237">
        <f>G40*(1+L40/100)</f>
        <v>0</v>
      </c>
      <c r="N40" s="235">
        <v>0</v>
      </c>
      <c r="O40" s="235">
        <f>ROUND(E40*N40,2)</f>
        <v>0</v>
      </c>
      <c r="P40" s="235">
        <v>0</v>
      </c>
      <c r="Q40" s="235">
        <f>ROUND(E40*P40,2)</f>
        <v>0</v>
      </c>
      <c r="R40" s="237"/>
      <c r="S40" s="237" t="s">
        <v>130</v>
      </c>
      <c r="T40" s="238" t="s">
        <v>109</v>
      </c>
      <c r="U40" s="220">
        <v>0</v>
      </c>
      <c r="V40" s="220">
        <f>ROUND(E40*U40,2)</f>
        <v>0</v>
      </c>
      <c r="W40" s="220"/>
      <c r="X40" s="220" t="s">
        <v>164</v>
      </c>
      <c r="Y40" s="209"/>
      <c r="Z40" s="209"/>
      <c r="AA40" s="209"/>
      <c r="AB40" s="209"/>
      <c r="AC40" s="209"/>
      <c r="AD40" s="209"/>
      <c r="AE40" s="209"/>
      <c r="AF40" s="209"/>
      <c r="AG40" s="209" t="s">
        <v>165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6"/>
      <c r="B41" s="217"/>
      <c r="C41" s="258"/>
      <c r="D41" s="253"/>
      <c r="E41" s="253"/>
      <c r="F41" s="253"/>
      <c r="G41" s="253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09"/>
      <c r="Z41" s="209"/>
      <c r="AA41" s="209"/>
      <c r="AB41" s="209"/>
      <c r="AC41" s="209"/>
      <c r="AD41" s="209"/>
      <c r="AE41" s="209"/>
      <c r="AF41" s="209"/>
      <c r="AG41" s="209" t="s">
        <v>114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x14ac:dyDescent="0.2">
      <c r="A42" s="226" t="s">
        <v>103</v>
      </c>
      <c r="B42" s="227" t="s">
        <v>67</v>
      </c>
      <c r="C42" s="244" t="s">
        <v>68</v>
      </c>
      <c r="D42" s="228"/>
      <c r="E42" s="229"/>
      <c r="F42" s="230"/>
      <c r="G42" s="230">
        <f>SUMIF(AG43:AG48,"&lt;&gt;NOR",G43:G48)</f>
        <v>0</v>
      </c>
      <c r="H42" s="230"/>
      <c r="I42" s="230">
        <f>SUM(I43:I48)</f>
        <v>0</v>
      </c>
      <c r="J42" s="230"/>
      <c r="K42" s="230">
        <f>SUM(K43:K48)</f>
        <v>0</v>
      </c>
      <c r="L42" s="230"/>
      <c r="M42" s="230">
        <f>SUM(M43:M48)</f>
        <v>0</v>
      </c>
      <c r="N42" s="229"/>
      <c r="O42" s="229">
        <f>SUM(O43:O48)</f>
        <v>0</v>
      </c>
      <c r="P42" s="229"/>
      <c r="Q42" s="229">
        <f>SUM(Q43:Q48)</f>
        <v>0</v>
      </c>
      <c r="R42" s="230"/>
      <c r="S42" s="230"/>
      <c r="T42" s="231"/>
      <c r="U42" s="225"/>
      <c r="V42" s="225">
        <f>SUM(V43:V48)</f>
        <v>0.5</v>
      </c>
      <c r="W42" s="225"/>
      <c r="X42" s="225"/>
      <c r="AG42" t="s">
        <v>104</v>
      </c>
    </row>
    <row r="43" spans="1:60" outlineLevel="1" x14ac:dyDescent="0.2">
      <c r="A43" s="232">
        <v>6</v>
      </c>
      <c r="B43" s="233" t="s">
        <v>168</v>
      </c>
      <c r="C43" s="245" t="s">
        <v>169</v>
      </c>
      <c r="D43" s="234" t="s">
        <v>170</v>
      </c>
      <c r="E43" s="235">
        <v>1</v>
      </c>
      <c r="F43" s="236"/>
      <c r="G43" s="237">
        <f>ROUND(E43*F43,2)</f>
        <v>0</v>
      </c>
      <c r="H43" s="236"/>
      <c r="I43" s="237">
        <f>ROUND(E43*H43,2)</f>
        <v>0</v>
      </c>
      <c r="J43" s="236"/>
      <c r="K43" s="237">
        <f>ROUND(E43*J43,2)</f>
        <v>0</v>
      </c>
      <c r="L43" s="237">
        <v>21</v>
      </c>
      <c r="M43" s="237">
        <f>G43*(1+L43/100)</f>
        <v>0</v>
      </c>
      <c r="N43" s="235">
        <v>0</v>
      </c>
      <c r="O43" s="235">
        <f>ROUND(E43*N43,2)</f>
        <v>0</v>
      </c>
      <c r="P43" s="235">
        <v>0</v>
      </c>
      <c r="Q43" s="235">
        <f>ROUND(E43*P43,2)</f>
        <v>0</v>
      </c>
      <c r="R43" s="237"/>
      <c r="S43" s="237" t="s">
        <v>130</v>
      </c>
      <c r="T43" s="238" t="s">
        <v>109</v>
      </c>
      <c r="U43" s="220">
        <v>0.5</v>
      </c>
      <c r="V43" s="220">
        <f>ROUND(E43*U43,2)</f>
        <v>0.5</v>
      </c>
      <c r="W43" s="220"/>
      <c r="X43" s="220" t="s">
        <v>131</v>
      </c>
      <c r="Y43" s="209"/>
      <c r="Z43" s="209"/>
      <c r="AA43" s="209"/>
      <c r="AB43" s="209"/>
      <c r="AC43" s="209"/>
      <c r="AD43" s="209"/>
      <c r="AE43" s="209"/>
      <c r="AF43" s="209"/>
      <c r="AG43" s="209" t="s">
        <v>132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6"/>
      <c r="B44" s="217"/>
      <c r="C44" s="257" t="s">
        <v>171</v>
      </c>
      <c r="D44" s="251"/>
      <c r="E44" s="252"/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09"/>
      <c r="Z44" s="209"/>
      <c r="AA44" s="209"/>
      <c r="AB44" s="209"/>
      <c r="AC44" s="209"/>
      <c r="AD44" s="209"/>
      <c r="AE44" s="209"/>
      <c r="AF44" s="209"/>
      <c r="AG44" s="209" t="s">
        <v>134</v>
      </c>
      <c r="AH44" s="209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16"/>
      <c r="B45" s="217"/>
      <c r="C45" s="257" t="s">
        <v>172</v>
      </c>
      <c r="D45" s="251"/>
      <c r="E45" s="252">
        <v>1</v>
      </c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09"/>
      <c r="Z45" s="209"/>
      <c r="AA45" s="209"/>
      <c r="AB45" s="209"/>
      <c r="AC45" s="209"/>
      <c r="AD45" s="209"/>
      <c r="AE45" s="209"/>
      <c r="AF45" s="209"/>
      <c r="AG45" s="209" t="s">
        <v>134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6"/>
      <c r="B46" s="217"/>
      <c r="C46" s="247"/>
      <c r="D46" s="242"/>
      <c r="E46" s="242"/>
      <c r="F46" s="242"/>
      <c r="G46" s="242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09"/>
      <c r="Z46" s="209"/>
      <c r="AA46" s="209"/>
      <c r="AB46" s="209"/>
      <c r="AC46" s="209"/>
      <c r="AD46" s="209"/>
      <c r="AE46" s="209"/>
      <c r="AF46" s="209"/>
      <c r="AG46" s="209" t="s">
        <v>114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32">
        <v>7</v>
      </c>
      <c r="B47" s="233" t="s">
        <v>173</v>
      </c>
      <c r="C47" s="245" t="s">
        <v>174</v>
      </c>
      <c r="D47" s="234" t="s">
        <v>163</v>
      </c>
      <c r="E47" s="235">
        <v>5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21</v>
      </c>
      <c r="M47" s="237">
        <f>G47*(1+L47/100)</f>
        <v>0</v>
      </c>
      <c r="N47" s="235">
        <v>0</v>
      </c>
      <c r="O47" s="235">
        <f>ROUND(E47*N47,2)</f>
        <v>0</v>
      </c>
      <c r="P47" s="235">
        <v>0</v>
      </c>
      <c r="Q47" s="235">
        <f>ROUND(E47*P47,2)</f>
        <v>0</v>
      </c>
      <c r="R47" s="237"/>
      <c r="S47" s="237" t="s">
        <v>130</v>
      </c>
      <c r="T47" s="238" t="s">
        <v>109</v>
      </c>
      <c r="U47" s="220">
        <v>0</v>
      </c>
      <c r="V47" s="220">
        <f>ROUND(E47*U47,2)</f>
        <v>0</v>
      </c>
      <c r="W47" s="220"/>
      <c r="X47" s="220" t="s">
        <v>131</v>
      </c>
      <c r="Y47" s="209"/>
      <c r="Z47" s="209"/>
      <c r="AA47" s="209"/>
      <c r="AB47" s="209"/>
      <c r="AC47" s="209"/>
      <c r="AD47" s="209"/>
      <c r="AE47" s="209"/>
      <c r="AF47" s="209"/>
      <c r="AG47" s="209" t="s">
        <v>132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16"/>
      <c r="B48" s="217"/>
      <c r="C48" s="258"/>
      <c r="D48" s="253"/>
      <c r="E48" s="253"/>
      <c r="F48" s="253"/>
      <c r="G48" s="253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09"/>
      <c r="Z48" s="209"/>
      <c r="AA48" s="209"/>
      <c r="AB48" s="209"/>
      <c r="AC48" s="209"/>
      <c r="AD48" s="209"/>
      <c r="AE48" s="209"/>
      <c r="AF48" s="209"/>
      <c r="AG48" s="209" t="s">
        <v>114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x14ac:dyDescent="0.2">
      <c r="A49" s="226" t="s">
        <v>103</v>
      </c>
      <c r="B49" s="227" t="s">
        <v>69</v>
      </c>
      <c r="C49" s="244" t="s">
        <v>70</v>
      </c>
      <c r="D49" s="228"/>
      <c r="E49" s="229"/>
      <c r="F49" s="230"/>
      <c r="G49" s="230">
        <f>SUMIF(AG50:AG55,"&lt;&gt;NOR",G50:G55)</f>
        <v>0</v>
      </c>
      <c r="H49" s="230"/>
      <c r="I49" s="230">
        <f>SUM(I50:I55)</f>
        <v>0</v>
      </c>
      <c r="J49" s="230"/>
      <c r="K49" s="230">
        <f>SUM(K50:K55)</f>
        <v>0</v>
      </c>
      <c r="L49" s="230"/>
      <c r="M49" s="230">
        <f>SUM(M50:M55)</f>
        <v>0</v>
      </c>
      <c r="N49" s="229"/>
      <c r="O49" s="229">
        <f>SUM(O50:O55)</f>
        <v>0</v>
      </c>
      <c r="P49" s="229"/>
      <c r="Q49" s="229">
        <f>SUM(Q50:Q55)</f>
        <v>0</v>
      </c>
      <c r="R49" s="230"/>
      <c r="S49" s="230"/>
      <c r="T49" s="231"/>
      <c r="U49" s="225"/>
      <c r="V49" s="225">
        <f>SUM(V50:V55)</f>
        <v>0.48</v>
      </c>
      <c r="W49" s="225"/>
      <c r="X49" s="225"/>
      <c r="AG49" t="s">
        <v>104</v>
      </c>
    </row>
    <row r="50" spans="1:60" ht="22.5" outlineLevel="1" x14ac:dyDescent="0.2">
      <c r="A50" s="232">
        <v>8</v>
      </c>
      <c r="B50" s="233" t="s">
        <v>175</v>
      </c>
      <c r="C50" s="245" t="s">
        <v>176</v>
      </c>
      <c r="D50" s="234" t="s">
        <v>177</v>
      </c>
      <c r="E50" s="235">
        <v>0.25130000000000002</v>
      </c>
      <c r="F50" s="236"/>
      <c r="G50" s="237">
        <f>ROUND(E50*F50,2)</f>
        <v>0</v>
      </c>
      <c r="H50" s="236"/>
      <c r="I50" s="237">
        <f>ROUND(E50*H50,2)</f>
        <v>0</v>
      </c>
      <c r="J50" s="236"/>
      <c r="K50" s="237">
        <f>ROUND(E50*J50,2)</f>
        <v>0</v>
      </c>
      <c r="L50" s="237">
        <v>21</v>
      </c>
      <c r="M50" s="237">
        <f>G50*(1+L50/100)</f>
        <v>0</v>
      </c>
      <c r="N50" s="235">
        <v>0</v>
      </c>
      <c r="O50" s="235">
        <f>ROUND(E50*N50,2)</f>
        <v>0</v>
      </c>
      <c r="P50" s="235">
        <v>0</v>
      </c>
      <c r="Q50" s="235">
        <f>ROUND(E50*P50,2)</f>
        <v>0</v>
      </c>
      <c r="R50" s="237" t="s">
        <v>178</v>
      </c>
      <c r="S50" s="237" t="s">
        <v>108</v>
      </c>
      <c r="T50" s="238" t="s">
        <v>108</v>
      </c>
      <c r="U50" s="220">
        <v>1.8919999999999999</v>
      </c>
      <c r="V50" s="220">
        <f>ROUND(E50*U50,2)</f>
        <v>0.48</v>
      </c>
      <c r="W50" s="220"/>
      <c r="X50" s="220" t="s">
        <v>179</v>
      </c>
      <c r="Y50" s="209"/>
      <c r="Z50" s="209"/>
      <c r="AA50" s="209"/>
      <c r="AB50" s="209"/>
      <c r="AC50" s="209"/>
      <c r="AD50" s="209"/>
      <c r="AE50" s="209"/>
      <c r="AF50" s="209"/>
      <c r="AG50" s="209" t="s">
        <v>180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16"/>
      <c r="B51" s="217"/>
      <c r="C51" s="259" t="s">
        <v>181</v>
      </c>
      <c r="D51" s="254"/>
      <c r="E51" s="254"/>
      <c r="F51" s="254"/>
      <c r="G51" s="254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09"/>
      <c r="Z51" s="209"/>
      <c r="AA51" s="209"/>
      <c r="AB51" s="209"/>
      <c r="AC51" s="209"/>
      <c r="AD51" s="209"/>
      <c r="AE51" s="209"/>
      <c r="AF51" s="209"/>
      <c r="AG51" s="209" t="s">
        <v>182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6"/>
      <c r="B52" s="217"/>
      <c r="C52" s="257" t="s">
        <v>183</v>
      </c>
      <c r="D52" s="251"/>
      <c r="E52" s="252"/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09"/>
      <c r="Z52" s="209"/>
      <c r="AA52" s="209"/>
      <c r="AB52" s="209"/>
      <c r="AC52" s="209"/>
      <c r="AD52" s="209"/>
      <c r="AE52" s="209"/>
      <c r="AF52" s="209"/>
      <c r="AG52" s="209" t="s">
        <v>134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16"/>
      <c r="B53" s="217"/>
      <c r="C53" s="257" t="s">
        <v>184</v>
      </c>
      <c r="D53" s="251"/>
      <c r="E53" s="252"/>
      <c r="F53" s="220"/>
      <c r="G53" s="22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09"/>
      <c r="Z53" s="209"/>
      <c r="AA53" s="209"/>
      <c r="AB53" s="209"/>
      <c r="AC53" s="209"/>
      <c r="AD53" s="209"/>
      <c r="AE53" s="209"/>
      <c r="AF53" s="209"/>
      <c r="AG53" s="209" t="s">
        <v>134</v>
      </c>
      <c r="AH53" s="209">
        <v>0</v>
      </c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16"/>
      <c r="B54" s="217"/>
      <c r="C54" s="257" t="s">
        <v>185</v>
      </c>
      <c r="D54" s="251"/>
      <c r="E54" s="252">
        <v>0.25130000000000002</v>
      </c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09"/>
      <c r="Z54" s="209"/>
      <c r="AA54" s="209"/>
      <c r="AB54" s="209"/>
      <c r="AC54" s="209"/>
      <c r="AD54" s="209"/>
      <c r="AE54" s="209"/>
      <c r="AF54" s="209"/>
      <c r="AG54" s="209" t="s">
        <v>134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16"/>
      <c r="B55" s="217"/>
      <c r="C55" s="247"/>
      <c r="D55" s="242"/>
      <c r="E55" s="242"/>
      <c r="F55" s="242"/>
      <c r="G55" s="242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09"/>
      <c r="Z55" s="209"/>
      <c r="AA55" s="209"/>
      <c r="AB55" s="209"/>
      <c r="AC55" s="209"/>
      <c r="AD55" s="209"/>
      <c r="AE55" s="209"/>
      <c r="AF55" s="209"/>
      <c r="AG55" s="209" t="s">
        <v>114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x14ac:dyDescent="0.2">
      <c r="A56" s="226" t="s">
        <v>103</v>
      </c>
      <c r="B56" s="227" t="s">
        <v>71</v>
      </c>
      <c r="C56" s="244" t="s">
        <v>72</v>
      </c>
      <c r="D56" s="228"/>
      <c r="E56" s="229"/>
      <c r="F56" s="230"/>
      <c r="G56" s="230">
        <f>SUMIF(AG57:AG70,"&lt;&gt;NOR",G57:G70)</f>
        <v>0</v>
      </c>
      <c r="H56" s="230"/>
      <c r="I56" s="230">
        <f>SUM(I57:I70)</f>
        <v>0</v>
      </c>
      <c r="J56" s="230"/>
      <c r="K56" s="230">
        <f>SUM(K57:K70)</f>
        <v>0</v>
      </c>
      <c r="L56" s="230"/>
      <c r="M56" s="230">
        <f>SUM(M57:M70)</f>
        <v>0</v>
      </c>
      <c r="N56" s="229"/>
      <c r="O56" s="229">
        <f>SUM(O57:O70)</f>
        <v>0.02</v>
      </c>
      <c r="P56" s="229"/>
      <c r="Q56" s="229">
        <f>SUM(Q57:Q70)</f>
        <v>0</v>
      </c>
      <c r="R56" s="230"/>
      <c r="S56" s="230"/>
      <c r="T56" s="231"/>
      <c r="U56" s="225"/>
      <c r="V56" s="225">
        <f>SUM(V57:V70)</f>
        <v>15.75</v>
      </c>
      <c r="W56" s="225"/>
      <c r="X56" s="225"/>
      <c r="AG56" t="s">
        <v>104</v>
      </c>
    </row>
    <row r="57" spans="1:60" ht="22.5" outlineLevel="1" x14ac:dyDescent="0.2">
      <c r="A57" s="232">
        <v>9</v>
      </c>
      <c r="B57" s="233" t="s">
        <v>186</v>
      </c>
      <c r="C57" s="245" t="s">
        <v>187</v>
      </c>
      <c r="D57" s="234" t="s">
        <v>156</v>
      </c>
      <c r="E57" s="235">
        <v>0.5</v>
      </c>
      <c r="F57" s="236"/>
      <c r="G57" s="237">
        <f>ROUND(E57*F57,2)</f>
        <v>0</v>
      </c>
      <c r="H57" s="236"/>
      <c r="I57" s="237">
        <f>ROUND(E57*H57,2)</f>
        <v>0</v>
      </c>
      <c r="J57" s="236"/>
      <c r="K57" s="237">
        <f>ROUND(E57*J57,2)</f>
        <v>0</v>
      </c>
      <c r="L57" s="237">
        <v>21</v>
      </c>
      <c r="M57" s="237">
        <f>G57*(1+L57/100)</f>
        <v>0</v>
      </c>
      <c r="N57" s="235">
        <v>1.915E-2</v>
      </c>
      <c r="O57" s="235">
        <f>ROUND(E57*N57,2)</f>
        <v>0.01</v>
      </c>
      <c r="P57" s="235">
        <v>0</v>
      </c>
      <c r="Q57" s="235">
        <f>ROUND(E57*P57,2)</f>
        <v>0</v>
      </c>
      <c r="R57" s="237" t="s">
        <v>188</v>
      </c>
      <c r="S57" s="237" t="s">
        <v>108</v>
      </c>
      <c r="T57" s="238" t="s">
        <v>108</v>
      </c>
      <c r="U57" s="220">
        <v>1.8565499999999999</v>
      </c>
      <c r="V57" s="220">
        <f>ROUND(E57*U57,2)</f>
        <v>0.93</v>
      </c>
      <c r="W57" s="220"/>
      <c r="X57" s="220" t="s">
        <v>131</v>
      </c>
      <c r="Y57" s="209"/>
      <c r="Z57" s="209"/>
      <c r="AA57" s="209"/>
      <c r="AB57" s="209"/>
      <c r="AC57" s="209"/>
      <c r="AD57" s="209"/>
      <c r="AE57" s="209"/>
      <c r="AF57" s="209"/>
      <c r="AG57" s="209" t="s">
        <v>132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6"/>
      <c r="B58" s="217"/>
      <c r="C58" s="257" t="s">
        <v>189</v>
      </c>
      <c r="D58" s="251"/>
      <c r="E58" s="252"/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09"/>
      <c r="Z58" s="209"/>
      <c r="AA58" s="209"/>
      <c r="AB58" s="209"/>
      <c r="AC58" s="209"/>
      <c r="AD58" s="209"/>
      <c r="AE58" s="209"/>
      <c r="AF58" s="209"/>
      <c r="AG58" s="209" t="s">
        <v>134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16"/>
      <c r="B59" s="217"/>
      <c r="C59" s="257" t="s">
        <v>190</v>
      </c>
      <c r="D59" s="251"/>
      <c r="E59" s="252"/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09"/>
      <c r="Z59" s="209"/>
      <c r="AA59" s="209"/>
      <c r="AB59" s="209"/>
      <c r="AC59" s="209"/>
      <c r="AD59" s="209"/>
      <c r="AE59" s="209"/>
      <c r="AF59" s="209"/>
      <c r="AG59" s="209" t="s">
        <v>134</v>
      </c>
      <c r="AH59" s="209">
        <v>0</v>
      </c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6"/>
      <c r="B60" s="217"/>
      <c r="C60" s="257" t="s">
        <v>191</v>
      </c>
      <c r="D60" s="251"/>
      <c r="E60" s="252">
        <v>0.5</v>
      </c>
      <c r="F60" s="220"/>
      <c r="G60" s="22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09"/>
      <c r="Z60" s="209"/>
      <c r="AA60" s="209"/>
      <c r="AB60" s="209"/>
      <c r="AC60" s="209"/>
      <c r="AD60" s="209"/>
      <c r="AE60" s="209"/>
      <c r="AF60" s="209"/>
      <c r="AG60" s="209" t="s">
        <v>134</v>
      </c>
      <c r="AH60" s="209">
        <v>0</v>
      </c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16"/>
      <c r="B61" s="217"/>
      <c r="C61" s="247"/>
      <c r="D61" s="242"/>
      <c r="E61" s="242"/>
      <c r="F61" s="242"/>
      <c r="G61" s="242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09"/>
      <c r="Z61" s="209"/>
      <c r="AA61" s="209"/>
      <c r="AB61" s="209"/>
      <c r="AC61" s="209"/>
      <c r="AD61" s="209"/>
      <c r="AE61" s="209"/>
      <c r="AF61" s="209"/>
      <c r="AG61" s="209" t="s">
        <v>114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32">
        <v>10</v>
      </c>
      <c r="B62" s="233" t="s">
        <v>192</v>
      </c>
      <c r="C62" s="245" t="s">
        <v>193</v>
      </c>
      <c r="D62" s="234" t="s">
        <v>194</v>
      </c>
      <c r="E62" s="235">
        <v>70.55</v>
      </c>
      <c r="F62" s="236"/>
      <c r="G62" s="237">
        <f>ROUND(E62*F62,2)</f>
        <v>0</v>
      </c>
      <c r="H62" s="236"/>
      <c r="I62" s="237">
        <f>ROUND(E62*H62,2)</f>
        <v>0</v>
      </c>
      <c r="J62" s="236"/>
      <c r="K62" s="237">
        <f>ROUND(E62*J62,2)</f>
        <v>0</v>
      </c>
      <c r="L62" s="237">
        <v>21</v>
      </c>
      <c r="M62" s="237">
        <f>G62*(1+L62/100)</f>
        <v>0</v>
      </c>
      <c r="N62" s="235">
        <v>1E-4</v>
      </c>
      <c r="O62" s="235">
        <f>ROUND(E62*N62,2)</f>
        <v>0.01</v>
      </c>
      <c r="P62" s="235">
        <v>0</v>
      </c>
      <c r="Q62" s="235">
        <f>ROUND(E62*P62,2)</f>
        <v>0</v>
      </c>
      <c r="R62" s="237"/>
      <c r="S62" s="237" t="s">
        <v>130</v>
      </c>
      <c r="T62" s="238" t="s">
        <v>195</v>
      </c>
      <c r="U62" s="220">
        <v>0.21</v>
      </c>
      <c r="V62" s="220">
        <f>ROUND(E62*U62,2)</f>
        <v>14.82</v>
      </c>
      <c r="W62" s="220"/>
      <c r="X62" s="220" t="s">
        <v>131</v>
      </c>
      <c r="Y62" s="209"/>
      <c r="Z62" s="209"/>
      <c r="AA62" s="209"/>
      <c r="AB62" s="209"/>
      <c r="AC62" s="209"/>
      <c r="AD62" s="209"/>
      <c r="AE62" s="209"/>
      <c r="AF62" s="209"/>
      <c r="AG62" s="209" t="s">
        <v>132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16"/>
      <c r="B63" s="217"/>
      <c r="C63" s="246" t="s">
        <v>196</v>
      </c>
      <c r="D63" s="240"/>
      <c r="E63" s="240"/>
      <c r="F63" s="240"/>
      <c r="G63" s="24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09"/>
      <c r="Z63" s="209"/>
      <c r="AA63" s="209"/>
      <c r="AB63" s="209"/>
      <c r="AC63" s="209"/>
      <c r="AD63" s="209"/>
      <c r="AE63" s="209"/>
      <c r="AF63" s="209"/>
      <c r="AG63" s="209" t="s">
        <v>113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16"/>
      <c r="B64" s="217"/>
      <c r="C64" s="257" t="s">
        <v>158</v>
      </c>
      <c r="D64" s="251"/>
      <c r="E64" s="252"/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09"/>
      <c r="Z64" s="209"/>
      <c r="AA64" s="209"/>
      <c r="AB64" s="209"/>
      <c r="AC64" s="209"/>
      <c r="AD64" s="209"/>
      <c r="AE64" s="209"/>
      <c r="AF64" s="209"/>
      <c r="AG64" s="209" t="s">
        <v>134</v>
      </c>
      <c r="AH64" s="209">
        <v>0</v>
      </c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6"/>
      <c r="B65" s="217"/>
      <c r="C65" s="257" t="s">
        <v>197</v>
      </c>
      <c r="D65" s="251"/>
      <c r="E65" s="252">
        <v>61</v>
      </c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09"/>
      <c r="Z65" s="209"/>
      <c r="AA65" s="209"/>
      <c r="AB65" s="209"/>
      <c r="AC65" s="209"/>
      <c r="AD65" s="209"/>
      <c r="AE65" s="209"/>
      <c r="AF65" s="209"/>
      <c r="AG65" s="209" t="s">
        <v>134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6"/>
      <c r="B66" s="217"/>
      <c r="C66" s="257" t="s">
        <v>198</v>
      </c>
      <c r="D66" s="251"/>
      <c r="E66" s="252">
        <v>9.5500000000000007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09"/>
      <c r="Z66" s="209"/>
      <c r="AA66" s="209"/>
      <c r="AB66" s="209"/>
      <c r="AC66" s="209"/>
      <c r="AD66" s="209"/>
      <c r="AE66" s="209"/>
      <c r="AF66" s="209"/>
      <c r="AG66" s="209" t="s">
        <v>134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6"/>
      <c r="B67" s="217"/>
      <c r="C67" s="247"/>
      <c r="D67" s="242"/>
      <c r="E67" s="242"/>
      <c r="F67" s="242"/>
      <c r="G67" s="242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09"/>
      <c r="Z67" s="209"/>
      <c r="AA67" s="209"/>
      <c r="AB67" s="209"/>
      <c r="AC67" s="209"/>
      <c r="AD67" s="209"/>
      <c r="AE67" s="209"/>
      <c r="AF67" s="209"/>
      <c r="AG67" s="209" t="s">
        <v>114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16">
        <v>11</v>
      </c>
      <c r="B68" s="217" t="s">
        <v>199</v>
      </c>
      <c r="C68" s="260" t="s">
        <v>200</v>
      </c>
      <c r="D68" s="218" t="s">
        <v>0</v>
      </c>
      <c r="E68" s="241"/>
      <c r="F68" s="221"/>
      <c r="G68" s="220">
        <f>ROUND(E68*F68,2)</f>
        <v>0</v>
      </c>
      <c r="H68" s="221"/>
      <c r="I68" s="220">
        <f>ROUND(E68*H68,2)</f>
        <v>0</v>
      </c>
      <c r="J68" s="221"/>
      <c r="K68" s="220">
        <f>ROUND(E68*J68,2)</f>
        <v>0</v>
      </c>
      <c r="L68" s="220">
        <v>21</v>
      </c>
      <c r="M68" s="220">
        <f>G68*(1+L68/100)</f>
        <v>0</v>
      </c>
      <c r="N68" s="219">
        <v>0</v>
      </c>
      <c r="O68" s="219">
        <f>ROUND(E68*N68,2)</f>
        <v>0</v>
      </c>
      <c r="P68" s="219">
        <v>0</v>
      </c>
      <c r="Q68" s="219">
        <f>ROUND(E68*P68,2)</f>
        <v>0</v>
      </c>
      <c r="R68" s="220" t="s">
        <v>188</v>
      </c>
      <c r="S68" s="220" t="s">
        <v>108</v>
      </c>
      <c r="T68" s="220" t="s">
        <v>108</v>
      </c>
      <c r="U68" s="220">
        <v>0</v>
      </c>
      <c r="V68" s="220">
        <f>ROUND(E68*U68,2)</f>
        <v>0</v>
      </c>
      <c r="W68" s="220"/>
      <c r="X68" s="220" t="s">
        <v>179</v>
      </c>
      <c r="Y68" s="209"/>
      <c r="Z68" s="209"/>
      <c r="AA68" s="209"/>
      <c r="AB68" s="209"/>
      <c r="AC68" s="209"/>
      <c r="AD68" s="209"/>
      <c r="AE68" s="209"/>
      <c r="AF68" s="209"/>
      <c r="AG68" s="209" t="s">
        <v>180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16"/>
      <c r="B69" s="217"/>
      <c r="C69" s="261" t="s">
        <v>201</v>
      </c>
      <c r="D69" s="255"/>
      <c r="E69" s="255"/>
      <c r="F69" s="255"/>
      <c r="G69" s="255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09"/>
      <c r="Z69" s="209"/>
      <c r="AA69" s="209"/>
      <c r="AB69" s="209"/>
      <c r="AC69" s="209"/>
      <c r="AD69" s="209"/>
      <c r="AE69" s="209"/>
      <c r="AF69" s="209"/>
      <c r="AG69" s="209" t="s">
        <v>182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6"/>
      <c r="B70" s="217"/>
      <c r="C70" s="247"/>
      <c r="D70" s="242"/>
      <c r="E70" s="242"/>
      <c r="F70" s="242"/>
      <c r="G70" s="242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09"/>
      <c r="Z70" s="209"/>
      <c r="AA70" s="209"/>
      <c r="AB70" s="209"/>
      <c r="AC70" s="209"/>
      <c r="AD70" s="209"/>
      <c r="AE70" s="209"/>
      <c r="AF70" s="209"/>
      <c r="AG70" s="209" t="s">
        <v>114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x14ac:dyDescent="0.2">
      <c r="A71" s="226" t="s">
        <v>103</v>
      </c>
      <c r="B71" s="227" t="s">
        <v>73</v>
      </c>
      <c r="C71" s="244" t="s">
        <v>74</v>
      </c>
      <c r="D71" s="228"/>
      <c r="E71" s="229"/>
      <c r="F71" s="230"/>
      <c r="G71" s="230">
        <f>SUMIF(AG72:AG145,"&lt;&gt;NOR",G72:G145)</f>
        <v>0</v>
      </c>
      <c r="H71" s="230"/>
      <c r="I71" s="230">
        <f>SUM(I72:I145)</f>
        <v>0</v>
      </c>
      <c r="J71" s="230"/>
      <c r="K71" s="230">
        <f>SUM(K72:K145)</f>
        <v>0</v>
      </c>
      <c r="L71" s="230"/>
      <c r="M71" s="230">
        <f>SUM(M72:M145)</f>
        <v>0</v>
      </c>
      <c r="N71" s="229"/>
      <c r="O71" s="229">
        <f>SUM(O72:O145)</f>
        <v>0.18000000000000002</v>
      </c>
      <c r="P71" s="229"/>
      <c r="Q71" s="229">
        <f>SUM(Q72:Q145)</f>
        <v>0</v>
      </c>
      <c r="R71" s="230"/>
      <c r="S71" s="230"/>
      <c r="T71" s="231"/>
      <c r="U71" s="225"/>
      <c r="V71" s="225">
        <f>SUM(V72:V145)</f>
        <v>132.03</v>
      </c>
      <c r="W71" s="225"/>
      <c r="X71" s="225"/>
      <c r="AG71" t="s">
        <v>104</v>
      </c>
    </row>
    <row r="72" spans="1:60" outlineLevel="1" x14ac:dyDescent="0.2">
      <c r="A72" s="232">
        <v>12</v>
      </c>
      <c r="B72" s="233" t="s">
        <v>202</v>
      </c>
      <c r="C72" s="245" t="s">
        <v>203</v>
      </c>
      <c r="D72" s="234" t="s">
        <v>156</v>
      </c>
      <c r="E72" s="235">
        <v>232.06478999999999</v>
      </c>
      <c r="F72" s="236"/>
      <c r="G72" s="237">
        <f>ROUND(E72*F72,2)</f>
        <v>0</v>
      </c>
      <c r="H72" s="236"/>
      <c r="I72" s="237">
        <f>ROUND(E72*H72,2)</f>
        <v>0</v>
      </c>
      <c r="J72" s="236"/>
      <c r="K72" s="237">
        <f>ROUND(E72*J72,2)</f>
        <v>0</v>
      </c>
      <c r="L72" s="237">
        <v>21</v>
      </c>
      <c r="M72" s="237">
        <f>G72*(1+L72/100)</f>
        <v>0</v>
      </c>
      <c r="N72" s="235">
        <v>4.2000000000000002E-4</v>
      </c>
      <c r="O72" s="235">
        <f>ROUND(E72*N72,2)</f>
        <v>0.1</v>
      </c>
      <c r="P72" s="235">
        <v>0</v>
      </c>
      <c r="Q72" s="235">
        <f>ROUND(E72*P72,2)</f>
        <v>0</v>
      </c>
      <c r="R72" s="237" t="s">
        <v>204</v>
      </c>
      <c r="S72" s="237" t="s">
        <v>108</v>
      </c>
      <c r="T72" s="238" t="s">
        <v>108</v>
      </c>
      <c r="U72" s="220">
        <v>0.28699999999999998</v>
      </c>
      <c r="V72" s="220">
        <f>ROUND(E72*U72,2)</f>
        <v>66.599999999999994</v>
      </c>
      <c r="W72" s="220"/>
      <c r="X72" s="220" t="s">
        <v>131</v>
      </c>
      <c r="Y72" s="209"/>
      <c r="Z72" s="209"/>
      <c r="AA72" s="209"/>
      <c r="AB72" s="209"/>
      <c r="AC72" s="209"/>
      <c r="AD72" s="209"/>
      <c r="AE72" s="209"/>
      <c r="AF72" s="209"/>
      <c r="AG72" s="209" t="s">
        <v>132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16"/>
      <c r="B73" s="217"/>
      <c r="C73" s="246" t="s">
        <v>205</v>
      </c>
      <c r="D73" s="240"/>
      <c r="E73" s="240"/>
      <c r="F73" s="240"/>
      <c r="G73" s="24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09"/>
      <c r="Z73" s="209"/>
      <c r="AA73" s="209"/>
      <c r="AB73" s="209"/>
      <c r="AC73" s="209"/>
      <c r="AD73" s="209"/>
      <c r="AE73" s="209"/>
      <c r="AF73" s="209"/>
      <c r="AG73" s="209" t="s">
        <v>113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16"/>
      <c r="B74" s="217"/>
      <c r="C74" s="257" t="s">
        <v>158</v>
      </c>
      <c r="D74" s="251"/>
      <c r="E74" s="252"/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09"/>
      <c r="Z74" s="209"/>
      <c r="AA74" s="209"/>
      <c r="AB74" s="209"/>
      <c r="AC74" s="209"/>
      <c r="AD74" s="209"/>
      <c r="AE74" s="209"/>
      <c r="AF74" s="209"/>
      <c r="AG74" s="209" t="s">
        <v>134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16"/>
      <c r="B75" s="217"/>
      <c r="C75" s="257" t="s">
        <v>206</v>
      </c>
      <c r="D75" s="251"/>
      <c r="E75" s="252">
        <v>221.27932000000001</v>
      </c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09"/>
      <c r="Z75" s="209"/>
      <c r="AA75" s="209"/>
      <c r="AB75" s="209"/>
      <c r="AC75" s="209"/>
      <c r="AD75" s="209"/>
      <c r="AE75" s="209"/>
      <c r="AF75" s="209"/>
      <c r="AG75" s="209" t="s">
        <v>134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16"/>
      <c r="B76" s="217"/>
      <c r="C76" s="257" t="s">
        <v>207</v>
      </c>
      <c r="D76" s="251"/>
      <c r="E76" s="252">
        <v>10.78547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09"/>
      <c r="Z76" s="209"/>
      <c r="AA76" s="209"/>
      <c r="AB76" s="209"/>
      <c r="AC76" s="209"/>
      <c r="AD76" s="209"/>
      <c r="AE76" s="209"/>
      <c r="AF76" s="209"/>
      <c r="AG76" s="209" t="s">
        <v>134</v>
      </c>
      <c r="AH76" s="209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16"/>
      <c r="B77" s="217"/>
      <c r="C77" s="247"/>
      <c r="D77" s="242"/>
      <c r="E77" s="242"/>
      <c r="F77" s="242"/>
      <c r="G77" s="242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09"/>
      <c r="Z77" s="209"/>
      <c r="AA77" s="209"/>
      <c r="AB77" s="209"/>
      <c r="AC77" s="209"/>
      <c r="AD77" s="209"/>
      <c r="AE77" s="209"/>
      <c r="AF77" s="209"/>
      <c r="AG77" s="209" t="s">
        <v>114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32">
        <v>13</v>
      </c>
      <c r="B78" s="233" t="s">
        <v>208</v>
      </c>
      <c r="C78" s="245" t="s">
        <v>209</v>
      </c>
      <c r="D78" s="234" t="s">
        <v>156</v>
      </c>
      <c r="E78" s="235">
        <v>232.06478999999999</v>
      </c>
      <c r="F78" s="236"/>
      <c r="G78" s="237">
        <f>ROUND(E78*F78,2)</f>
        <v>0</v>
      </c>
      <c r="H78" s="236"/>
      <c r="I78" s="237">
        <f>ROUND(E78*H78,2)</f>
        <v>0</v>
      </c>
      <c r="J78" s="236"/>
      <c r="K78" s="237">
        <f>ROUND(E78*J78,2)</f>
        <v>0</v>
      </c>
      <c r="L78" s="237">
        <v>21</v>
      </c>
      <c r="M78" s="237">
        <f>G78*(1+L78/100)</f>
        <v>0</v>
      </c>
      <c r="N78" s="235">
        <v>2.5999999999999998E-4</v>
      </c>
      <c r="O78" s="235">
        <f>ROUND(E78*N78,2)</f>
        <v>0.06</v>
      </c>
      <c r="P78" s="235">
        <v>0</v>
      </c>
      <c r="Q78" s="235">
        <f>ROUND(E78*P78,2)</f>
        <v>0</v>
      </c>
      <c r="R78" s="237" t="s">
        <v>204</v>
      </c>
      <c r="S78" s="237" t="s">
        <v>108</v>
      </c>
      <c r="T78" s="238" t="s">
        <v>108</v>
      </c>
      <c r="U78" s="220">
        <v>0.13300000000000001</v>
      </c>
      <c r="V78" s="220">
        <f>ROUND(E78*U78,2)</f>
        <v>30.86</v>
      </c>
      <c r="W78" s="220"/>
      <c r="X78" s="220" t="s">
        <v>131</v>
      </c>
      <c r="Y78" s="209"/>
      <c r="Z78" s="209"/>
      <c r="AA78" s="209"/>
      <c r="AB78" s="209"/>
      <c r="AC78" s="209"/>
      <c r="AD78" s="209"/>
      <c r="AE78" s="209"/>
      <c r="AF78" s="209"/>
      <c r="AG78" s="209" t="s">
        <v>210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16"/>
      <c r="B79" s="217"/>
      <c r="C79" s="259" t="s">
        <v>211</v>
      </c>
      <c r="D79" s="254"/>
      <c r="E79" s="254"/>
      <c r="F79" s="254"/>
      <c r="G79" s="254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09"/>
      <c r="Z79" s="209"/>
      <c r="AA79" s="209"/>
      <c r="AB79" s="209"/>
      <c r="AC79" s="209"/>
      <c r="AD79" s="209"/>
      <c r="AE79" s="209"/>
      <c r="AF79" s="209"/>
      <c r="AG79" s="209" t="s">
        <v>182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16"/>
      <c r="B80" s="217"/>
      <c r="C80" s="257" t="s">
        <v>158</v>
      </c>
      <c r="D80" s="251"/>
      <c r="E80" s="252"/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09"/>
      <c r="Z80" s="209"/>
      <c r="AA80" s="209"/>
      <c r="AB80" s="209"/>
      <c r="AC80" s="209"/>
      <c r="AD80" s="209"/>
      <c r="AE80" s="209"/>
      <c r="AF80" s="209"/>
      <c r="AG80" s="209" t="s">
        <v>134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6"/>
      <c r="B81" s="217"/>
      <c r="C81" s="257" t="s">
        <v>206</v>
      </c>
      <c r="D81" s="251"/>
      <c r="E81" s="252">
        <v>221.27932000000001</v>
      </c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09"/>
      <c r="Z81" s="209"/>
      <c r="AA81" s="209"/>
      <c r="AB81" s="209"/>
      <c r="AC81" s="209"/>
      <c r="AD81" s="209"/>
      <c r="AE81" s="209"/>
      <c r="AF81" s="209"/>
      <c r="AG81" s="209" t="s">
        <v>134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6"/>
      <c r="B82" s="217"/>
      <c r="C82" s="257" t="s">
        <v>207</v>
      </c>
      <c r="D82" s="251"/>
      <c r="E82" s="252">
        <v>10.78547</v>
      </c>
      <c r="F82" s="220"/>
      <c r="G82" s="22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09"/>
      <c r="Z82" s="209"/>
      <c r="AA82" s="209"/>
      <c r="AB82" s="209"/>
      <c r="AC82" s="209"/>
      <c r="AD82" s="209"/>
      <c r="AE82" s="209"/>
      <c r="AF82" s="209"/>
      <c r="AG82" s="209" t="s">
        <v>134</v>
      </c>
      <c r="AH82" s="209">
        <v>0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16"/>
      <c r="B83" s="217"/>
      <c r="C83" s="247"/>
      <c r="D83" s="242"/>
      <c r="E83" s="242"/>
      <c r="F83" s="242"/>
      <c r="G83" s="242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09"/>
      <c r="Z83" s="209"/>
      <c r="AA83" s="209"/>
      <c r="AB83" s="209"/>
      <c r="AC83" s="209"/>
      <c r="AD83" s="209"/>
      <c r="AE83" s="209"/>
      <c r="AF83" s="209"/>
      <c r="AG83" s="209" t="s">
        <v>114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32">
        <v>14</v>
      </c>
      <c r="B84" s="233" t="s">
        <v>212</v>
      </c>
      <c r="C84" s="245" t="s">
        <v>213</v>
      </c>
      <c r="D84" s="234" t="s">
        <v>156</v>
      </c>
      <c r="E84" s="235">
        <v>232.06478999999999</v>
      </c>
      <c r="F84" s="236"/>
      <c r="G84" s="237">
        <f>ROUND(E84*F84,2)</f>
        <v>0</v>
      </c>
      <c r="H84" s="236"/>
      <c r="I84" s="237">
        <f>ROUND(E84*H84,2)</f>
        <v>0</v>
      </c>
      <c r="J84" s="236"/>
      <c r="K84" s="237">
        <f>ROUND(E84*J84,2)</f>
        <v>0</v>
      </c>
      <c r="L84" s="237">
        <v>21</v>
      </c>
      <c r="M84" s="237">
        <f>G84*(1+L84/100)</f>
        <v>0</v>
      </c>
      <c r="N84" s="235">
        <v>5.0000000000000002E-5</v>
      </c>
      <c r="O84" s="235">
        <f>ROUND(E84*N84,2)</f>
        <v>0.01</v>
      </c>
      <c r="P84" s="235">
        <v>0</v>
      </c>
      <c r="Q84" s="235">
        <f>ROUND(E84*P84,2)</f>
        <v>0</v>
      </c>
      <c r="R84" s="237" t="s">
        <v>204</v>
      </c>
      <c r="S84" s="237" t="s">
        <v>108</v>
      </c>
      <c r="T84" s="238" t="s">
        <v>108</v>
      </c>
      <c r="U84" s="220">
        <v>6.3E-2</v>
      </c>
      <c r="V84" s="220">
        <f>ROUND(E84*U84,2)</f>
        <v>14.62</v>
      </c>
      <c r="W84" s="220"/>
      <c r="X84" s="220" t="s">
        <v>131</v>
      </c>
      <c r="Y84" s="209"/>
      <c r="Z84" s="209"/>
      <c r="AA84" s="209"/>
      <c r="AB84" s="209"/>
      <c r="AC84" s="209"/>
      <c r="AD84" s="209"/>
      <c r="AE84" s="209"/>
      <c r="AF84" s="209"/>
      <c r="AG84" s="209" t="s">
        <v>132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16"/>
      <c r="B85" s="217"/>
      <c r="C85" s="257" t="s">
        <v>158</v>
      </c>
      <c r="D85" s="251"/>
      <c r="E85" s="252"/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09"/>
      <c r="Z85" s="209"/>
      <c r="AA85" s="209"/>
      <c r="AB85" s="209"/>
      <c r="AC85" s="209"/>
      <c r="AD85" s="209"/>
      <c r="AE85" s="209"/>
      <c r="AF85" s="209"/>
      <c r="AG85" s="209" t="s">
        <v>134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16"/>
      <c r="B86" s="217"/>
      <c r="C86" s="257" t="s">
        <v>206</v>
      </c>
      <c r="D86" s="251"/>
      <c r="E86" s="252">
        <v>221.27932000000001</v>
      </c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09"/>
      <c r="Z86" s="209"/>
      <c r="AA86" s="209"/>
      <c r="AB86" s="209"/>
      <c r="AC86" s="209"/>
      <c r="AD86" s="209"/>
      <c r="AE86" s="209"/>
      <c r="AF86" s="209"/>
      <c r="AG86" s="209" t="s">
        <v>134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16"/>
      <c r="B87" s="217"/>
      <c r="C87" s="257" t="s">
        <v>207</v>
      </c>
      <c r="D87" s="251"/>
      <c r="E87" s="252">
        <v>10.78547</v>
      </c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09"/>
      <c r="Z87" s="209"/>
      <c r="AA87" s="209"/>
      <c r="AB87" s="209"/>
      <c r="AC87" s="209"/>
      <c r="AD87" s="209"/>
      <c r="AE87" s="209"/>
      <c r="AF87" s="209"/>
      <c r="AG87" s="209" t="s">
        <v>134</v>
      </c>
      <c r="AH87" s="209">
        <v>0</v>
      </c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6"/>
      <c r="B88" s="217"/>
      <c r="C88" s="247"/>
      <c r="D88" s="242"/>
      <c r="E88" s="242"/>
      <c r="F88" s="242"/>
      <c r="G88" s="242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09"/>
      <c r="Z88" s="209"/>
      <c r="AA88" s="209"/>
      <c r="AB88" s="209"/>
      <c r="AC88" s="209"/>
      <c r="AD88" s="209"/>
      <c r="AE88" s="209"/>
      <c r="AF88" s="209"/>
      <c r="AG88" s="209" t="s">
        <v>114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32">
        <v>15</v>
      </c>
      <c r="B89" s="233" t="s">
        <v>214</v>
      </c>
      <c r="C89" s="245" t="s">
        <v>215</v>
      </c>
      <c r="D89" s="234" t="s">
        <v>194</v>
      </c>
      <c r="E89" s="235">
        <v>5.6</v>
      </c>
      <c r="F89" s="236"/>
      <c r="G89" s="237">
        <f>ROUND(E89*F89,2)</f>
        <v>0</v>
      </c>
      <c r="H89" s="236"/>
      <c r="I89" s="237">
        <f>ROUND(E89*H89,2)</f>
        <v>0</v>
      </c>
      <c r="J89" s="236"/>
      <c r="K89" s="237">
        <f>ROUND(E89*J89,2)</f>
        <v>0</v>
      </c>
      <c r="L89" s="237">
        <v>21</v>
      </c>
      <c r="M89" s="237">
        <f>G89*(1+L89/100)</f>
        <v>0</v>
      </c>
      <c r="N89" s="235">
        <v>0</v>
      </c>
      <c r="O89" s="235">
        <f>ROUND(E89*N89,2)</f>
        <v>0</v>
      </c>
      <c r="P89" s="235">
        <v>0</v>
      </c>
      <c r="Q89" s="235">
        <f>ROUND(E89*P89,2)</f>
        <v>0</v>
      </c>
      <c r="R89" s="237"/>
      <c r="S89" s="237" t="s">
        <v>130</v>
      </c>
      <c r="T89" s="238" t="s">
        <v>109</v>
      </c>
      <c r="U89" s="220">
        <v>0</v>
      </c>
      <c r="V89" s="220">
        <f>ROUND(E89*U89,2)</f>
        <v>0</v>
      </c>
      <c r="W89" s="220"/>
      <c r="X89" s="220" t="s">
        <v>131</v>
      </c>
      <c r="Y89" s="209"/>
      <c r="Z89" s="209"/>
      <c r="AA89" s="209"/>
      <c r="AB89" s="209"/>
      <c r="AC89" s="209"/>
      <c r="AD89" s="209"/>
      <c r="AE89" s="209"/>
      <c r="AF89" s="209"/>
      <c r="AG89" s="209" t="s">
        <v>132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16"/>
      <c r="B90" s="217"/>
      <c r="C90" s="246" t="s">
        <v>216</v>
      </c>
      <c r="D90" s="240"/>
      <c r="E90" s="240"/>
      <c r="F90" s="240"/>
      <c r="G90" s="24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09"/>
      <c r="Z90" s="209"/>
      <c r="AA90" s="209"/>
      <c r="AB90" s="209"/>
      <c r="AC90" s="209"/>
      <c r="AD90" s="209"/>
      <c r="AE90" s="209"/>
      <c r="AF90" s="209"/>
      <c r="AG90" s="209" t="s">
        <v>113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16"/>
      <c r="B91" s="217"/>
      <c r="C91" s="262" t="s">
        <v>217</v>
      </c>
      <c r="D91" s="256"/>
      <c r="E91" s="256"/>
      <c r="F91" s="256"/>
      <c r="G91" s="256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09"/>
      <c r="Z91" s="209"/>
      <c r="AA91" s="209"/>
      <c r="AB91" s="209"/>
      <c r="AC91" s="209"/>
      <c r="AD91" s="209"/>
      <c r="AE91" s="209"/>
      <c r="AF91" s="209"/>
      <c r="AG91" s="209" t="s">
        <v>113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16"/>
      <c r="B92" s="217"/>
      <c r="C92" s="262" t="s">
        <v>238</v>
      </c>
      <c r="D92" s="256"/>
      <c r="E92" s="256"/>
      <c r="F92" s="256"/>
      <c r="G92" s="256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09"/>
      <c r="Z92" s="209"/>
      <c r="AA92" s="209"/>
      <c r="AB92" s="209"/>
      <c r="AC92" s="209"/>
      <c r="AD92" s="209"/>
      <c r="AE92" s="209"/>
      <c r="AF92" s="209"/>
      <c r="AG92" s="209" t="s">
        <v>113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16"/>
      <c r="B93" s="217"/>
      <c r="C93" s="262" t="s">
        <v>239</v>
      </c>
      <c r="D93" s="256"/>
      <c r="E93" s="256"/>
      <c r="F93" s="256"/>
      <c r="G93" s="256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09"/>
      <c r="Z93" s="209"/>
      <c r="AA93" s="209"/>
      <c r="AB93" s="209"/>
      <c r="AC93" s="209"/>
      <c r="AD93" s="209"/>
      <c r="AE93" s="209"/>
      <c r="AF93" s="209"/>
      <c r="AG93" s="209" t="s">
        <v>113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16"/>
      <c r="B94" s="217"/>
      <c r="C94" s="262" t="s">
        <v>218</v>
      </c>
      <c r="D94" s="256"/>
      <c r="E94" s="256"/>
      <c r="F94" s="256"/>
      <c r="G94" s="256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09"/>
      <c r="Z94" s="209"/>
      <c r="AA94" s="209"/>
      <c r="AB94" s="209"/>
      <c r="AC94" s="209"/>
      <c r="AD94" s="209"/>
      <c r="AE94" s="209"/>
      <c r="AF94" s="209"/>
      <c r="AG94" s="209" t="s">
        <v>113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16"/>
      <c r="B95" s="217"/>
      <c r="C95" s="262" t="s">
        <v>219</v>
      </c>
      <c r="D95" s="256"/>
      <c r="E95" s="256"/>
      <c r="F95" s="256"/>
      <c r="G95" s="256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09"/>
      <c r="Z95" s="209"/>
      <c r="AA95" s="209"/>
      <c r="AB95" s="209"/>
      <c r="AC95" s="209"/>
      <c r="AD95" s="209"/>
      <c r="AE95" s="209"/>
      <c r="AF95" s="209"/>
      <c r="AG95" s="209" t="s">
        <v>113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16"/>
      <c r="B96" s="217"/>
      <c r="C96" s="262" t="s">
        <v>240</v>
      </c>
      <c r="D96" s="256"/>
      <c r="E96" s="256"/>
      <c r="F96" s="256"/>
      <c r="G96" s="256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09"/>
      <c r="Z96" s="209"/>
      <c r="AA96" s="209"/>
      <c r="AB96" s="209"/>
      <c r="AC96" s="209"/>
      <c r="AD96" s="209"/>
      <c r="AE96" s="209"/>
      <c r="AF96" s="209"/>
      <c r="AG96" s="209" t="s">
        <v>113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16"/>
      <c r="B97" s="217"/>
      <c r="C97" s="262" t="s">
        <v>220</v>
      </c>
      <c r="D97" s="256"/>
      <c r="E97" s="256"/>
      <c r="F97" s="256"/>
      <c r="G97" s="256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09"/>
      <c r="Z97" s="209"/>
      <c r="AA97" s="209"/>
      <c r="AB97" s="209"/>
      <c r="AC97" s="209"/>
      <c r="AD97" s="209"/>
      <c r="AE97" s="209"/>
      <c r="AF97" s="209"/>
      <c r="AG97" s="209" t="s">
        <v>113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16"/>
      <c r="B98" s="217"/>
      <c r="C98" s="257" t="s">
        <v>157</v>
      </c>
      <c r="D98" s="251"/>
      <c r="E98" s="252"/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09"/>
      <c r="Z98" s="209"/>
      <c r="AA98" s="209"/>
      <c r="AB98" s="209"/>
      <c r="AC98" s="209"/>
      <c r="AD98" s="209"/>
      <c r="AE98" s="209"/>
      <c r="AF98" s="209"/>
      <c r="AG98" s="209" t="s">
        <v>134</v>
      </c>
      <c r="AH98" s="209">
        <v>0</v>
      </c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16"/>
      <c r="B99" s="217"/>
      <c r="C99" s="257" t="s">
        <v>221</v>
      </c>
      <c r="D99" s="251"/>
      <c r="E99" s="252">
        <v>5.6</v>
      </c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09"/>
      <c r="Z99" s="209"/>
      <c r="AA99" s="209"/>
      <c r="AB99" s="209"/>
      <c r="AC99" s="209"/>
      <c r="AD99" s="209"/>
      <c r="AE99" s="209"/>
      <c r="AF99" s="209"/>
      <c r="AG99" s="209" t="s">
        <v>134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6"/>
      <c r="B100" s="217"/>
      <c r="C100" s="247"/>
      <c r="D100" s="242"/>
      <c r="E100" s="242"/>
      <c r="F100" s="242"/>
      <c r="G100" s="242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114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32">
        <v>16</v>
      </c>
      <c r="B101" s="233" t="s">
        <v>222</v>
      </c>
      <c r="C101" s="245" t="s">
        <v>223</v>
      </c>
      <c r="D101" s="234" t="s">
        <v>194</v>
      </c>
      <c r="E101" s="235">
        <v>29.85</v>
      </c>
      <c r="F101" s="236"/>
      <c r="G101" s="237">
        <f>ROUND(E101*F101,2)</f>
        <v>0</v>
      </c>
      <c r="H101" s="236"/>
      <c r="I101" s="237">
        <f>ROUND(E101*H101,2)</f>
        <v>0</v>
      </c>
      <c r="J101" s="236"/>
      <c r="K101" s="237">
        <f>ROUND(E101*J101,2)</f>
        <v>0</v>
      </c>
      <c r="L101" s="237">
        <v>21</v>
      </c>
      <c r="M101" s="237">
        <f>G101*(1+L101/100)</f>
        <v>0</v>
      </c>
      <c r="N101" s="235">
        <v>0</v>
      </c>
      <c r="O101" s="235">
        <f>ROUND(E101*N101,2)</f>
        <v>0</v>
      </c>
      <c r="P101" s="235">
        <v>0</v>
      </c>
      <c r="Q101" s="235">
        <f>ROUND(E101*P101,2)</f>
        <v>0</v>
      </c>
      <c r="R101" s="237"/>
      <c r="S101" s="237" t="s">
        <v>130</v>
      </c>
      <c r="T101" s="238" t="s">
        <v>109</v>
      </c>
      <c r="U101" s="220">
        <v>0</v>
      </c>
      <c r="V101" s="220">
        <f>ROUND(E101*U101,2)</f>
        <v>0</v>
      </c>
      <c r="W101" s="220"/>
      <c r="X101" s="220" t="s">
        <v>131</v>
      </c>
      <c r="Y101" s="209"/>
      <c r="Z101" s="209"/>
      <c r="AA101" s="209"/>
      <c r="AB101" s="209"/>
      <c r="AC101" s="209"/>
      <c r="AD101" s="209"/>
      <c r="AE101" s="209"/>
      <c r="AF101" s="209"/>
      <c r="AG101" s="209" t="s">
        <v>132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16"/>
      <c r="B102" s="217"/>
      <c r="C102" s="263" t="s">
        <v>224</v>
      </c>
      <c r="D102" s="222"/>
      <c r="E102" s="223"/>
      <c r="F102" s="224"/>
      <c r="G102" s="224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113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6"/>
      <c r="B103" s="217"/>
      <c r="C103" s="262" t="s">
        <v>217</v>
      </c>
      <c r="D103" s="256"/>
      <c r="E103" s="256"/>
      <c r="F103" s="256"/>
      <c r="G103" s="256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113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6"/>
      <c r="B104" s="217"/>
      <c r="C104" s="262" t="s">
        <v>238</v>
      </c>
      <c r="D104" s="256"/>
      <c r="E104" s="256"/>
      <c r="F104" s="256"/>
      <c r="G104" s="256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113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16"/>
      <c r="B105" s="217"/>
      <c r="C105" s="262" t="s">
        <v>239</v>
      </c>
      <c r="D105" s="256"/>
      <c r="E105" s="256"/>
      <c r="F105" s="256"/>
      <c r="G105" s="256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113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16"/>
      <c r="B106" s="217"/>
      <c r="C106" s="262" t="s">
        <v>218</v>
      </c>
      <c r="D106" s="256"/>
      <c r="E106" s="256"/>
      <c r="F106" s="256"/>
      <c r="G106" s="256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113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16"/>
      <c r="B107" s="217"/>
      <c r="C107" s="262" t="s">
        <v>219</v>
      </c>
      <c r="D107" s="256"/>
      <c r="E107" s="256"/>
      <c r="F107" s="256"/>
      <c r="G107" s="256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113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16"/>
      <c r="B108" s="217"/>
      <c r="C108" s="262" t="s">
        <v>240</v>
      </c>
      <c r="D108" s="256"/>
      <c r="E108" s="256"/>
      <c r="F108" s="256"/>
      <c r="G108" s="256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113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6"/>
      <c r="B109" s="217"/>
      <c r="C109" s="262" t="s">
        <v>220</v>
      </c>
      <c r="D109" s="256"/>
      <c r="E109" s="256"/>
      <c r="F109" s="256"/>
      <c r="G109" s="256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113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16"/>
      <c r="B110" s="217"/>
      <c r="C110" s="257" t="s">
        <v>157</v>
      </c>
      <c r="D110" s="251"/>
      <c r="E110" s="252"/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134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16"/>
      <c r="B111" s="217"/>
      <c r="C111" s="257" t="s">
        <v>225</v>
      </c>
      <c r="D111" s="251"/>
      <c r="E111" s="252">
        <v>29.85</v>
      </c>
      <c r="F111" s="220"/>
      <c r="G111" s="22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134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16"/>
      <c r="B112" s="217"/>
      <c r="C112" s="247"/>
      <c r="D112" s="242"/>
      <c r="E112" s="242"/>
      <c r="F112" s="242"/>
      <c r="G112" s="242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114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32">
        <v>17</v>
      </c>
      <c r="B113" s="233" t="s">
        <v>226</v>
      </c>
      <c r="C113" s="245" t="s">
        <v>227</v>
      </c>
      <c r="D113" s="234" t="s">
        <v>194</v>
      </c>
      <c r="E113" s="235">
        <v>70.55</v>
      </c>
      <c r="F113" s="236"/>
      <c r="G113" s="237">
        <f>ROUND(E113*F113,2)</f>
        <v>0</v>
      </c>
      <c r="H113" s="236"/>
      <c r="I113" s="237">
        <f>ROUND(E113*H113,2)</f>
        <v>0</v>
      </c>
      <c r="J113" s="236"/>
      <c r="K113" s="237">
        <f>ROUND(E113*J113,2)</f>
        <v>0</v>
      </c>
      <c r="L113" s="237">
        <v>21</v>
      </c>
      <c r="M113" s="237">
        <f>G113*(1+L113/100)</f>
        <v>0</v>
      </c>
      <c r="N113" s="235">
        <v>0</v>
      </c>
      <c r="O113" s="235">
        <f>ROUND(E113*N113,2)</f>
        <v>0</v>
      </c>
      <c r="P113" s="235">
        <v>0</v>
      </c>
      <c r="Q113" s="235">
        <f>ROUND(E113*P113,2)</f>
        <v>0</v>
      </c>
      <c r="R113" s="237"/>
      <c r="S113" s="237" t="s">
        <v>130</v>
      </c>
      <c r="T113" s="238" t="s">
        <v>109</v>
      </c>
      <c r="U113" s="220">
        <v>0</v>
      </c>
      <c r="V113" s="220">
        <f>ROUND(E113*U113,2)</f>
        <v>0</v>
      </c>
      <c r="W113" s="220"/>
      <c r="X113" s="220" t="s">
        <v>131</v>
      </c>
      <c r="Y113" s="209"/>
      <c r="Z113" s="209"/>
      <c r="AA113" s="209"/>
      <c r="AB113" s="209"/>
      <c r="AC113" s="209"/>
      <c r="AD113" s="209"/>
      <c r="AE113" s="209"/>
      <c r="AF113" s="209"/>
      <c r="AG113" s="209" t="s">
        <v>132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16"/>
      <c r="B114" s="217"/>
      <c r="C114" s="263" t="s">
        <v>224</v>
      </c>
      <c r="D114" s="222"/>
      <c r="E114" s="223"/>
      <c r="F114" s="224"/>
      <c r="G114" s="224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113</v>
      </c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16"/>
      <c r="B115" s="217"/>
      <c r="C115" s="262" t="s">
        <v>217</v>
      </c>
      <c r="D115" s="256"/>
      <c r="E115" s="256"/>
      <c r="F115" s="256"/>
      <c r="G115" s="256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113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16"/>
      <c r="B116" s="217"/>
      <c r="C116" s="262" t="s">
        <v>238</v>
      </c>
      <c r="D116" s="256"/>
      <c r="E116" s="256"/>
      <c r="F116" s="256"/>
      <c r="G116" s="256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113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16"/>
      <c r="B117" s="217"/>
      <c r="C117" s="262" t="s">
        <v>239</v>
      </c>
      <c r="D117" s="256"/>
      <c r="E117" s="256"/>
      <c r="F117" s="256"/>
      <c r="G117" s="256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113</v>
      </c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16"/>
      <c r="B118" s="217"/>
      <c r="C118" s="262" t="s">
        <v>218</v>
      </c>
      <c r="D118" s="256"/>
      <c r="E118" s="256"/>
      <c r="F118" s="256"/>
      <c r="G118" s="256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113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16"/>
      <c r="B119" s="217"/>
      <c r="C119" s="262" t="s">
        <v>219</v>
      </c>
      <c r="D119" s="256"/>
      <c r="E119" s="256"/>
      <c r="F119" s="256"/>
      <c r="G119" s="256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113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16"/>
      <c r="B120" s="217"/>
      <c r="C120" s="262" t="s">
        <v>240</v>
      </c>
      <c r="D120" s="256"/>
      <c r="E120" s="256"/>
      <c r="F120" s="256"/>
      <c r="G120" s="256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113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16"/>
      <c r="B121" s="217"/>
      <c r="C121" s="262" t="s">
        <v>220</v>
      </c>
      <c r="D121" s="256"/>
      <c r="E121" s="256"/>
      <c r="F121" s="256"/>
      <c r="G121" s="256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113</v>
      </c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16"/>
      <c r="B122" s="217"/>
      <c r="C122" s="257" t="s">
        <v>158</v>
      </c>
      <c r="D122" s="251"/>
      <c r="E122" s="252"/>
      <c r="F122" s="220"/>
      <c r="G122" s="22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134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16"/>
      <c r="B123" s="217"/>
      <c r="C123" s="257" t="s">
        <v>197</v>
      </c>
      <c r="D123" s="251"/>
      <c r="E123" s="252">
        <v>61</v>
      </c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134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 x14ac:dyDescent="0.2">
      <c r="A124" s="216"/>
      <c r="B124" s="217"/>
      <c r="C124" s="257" t="s">
        <v>198</v>
      </c>
      <c r="D124" s="251"/>
      <c r="E124" s="252">
        <v>9.5500000000000007</v>
      </c>
      <c r="F124" s="220"/>
      <c r="G124" s="22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134</v>
      </c>
      <c r="AH124" s="209">
        <v>0</v>
      </c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">
      <c r="A125" s="216"/>
      <c r="B125" s="217"/>
      <c r="C125" s="247"/>
      <c r="D125" s="242"/>
      <c r="E125" s="242"/>
      <c r="F125" s="242"/>
      <c r="G125" s="242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114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32">
        <v>18</v>
      </c>
      <c r="B126" s="233" t="s">
        <v>228</v>
      </c>
      <c r="C126" s="245" t="s">
        <v>229</v>
      </c>
      <c r="D126" s="234" t="s">
        <v>156</v>
      </c>
      <c r="E126" s="235">
        <v>232.06478999999999</v>
      </c>
      <c r="F126" s="236"/>
      <c r="G126" s="237">
        <f>ROUND(E126*F126,2)</f>
        <v>0</v>
      </c>
      <c r="H126" s="236"/>
      <c r="I126" s="237">
        <f>ROUND(E126*H126,2)</f>
        <v>0</v>
      </c>
      <c r="J126" s="236"/>
      <c r="K126" s="237">
        <f>ROUND(E126*J126,2)</f>
        <v>0</v>
      </c>
      <c r="L126" s="237">
        <v>21</v>
      </c>
      <c r="M126" s="237">
        <f>G126*(1+L126/100)</f>
        <v>0</v>
      </c>
      <c r="N126" s="235">
        <v>0</v>
      </c>
      <c r="O126" s="235">
        <f>ROUND(E126*N126,2)</f>
        <v>0</v>
      </c>
      <c r="P126" s="235">
        <v>0</v>
      </c>
      <c r="Q126" s="235">
        <f>ROUND(E126*P126,2)</f>
        <v>0</v>
      </c>
      <c r="R126" s="237"/>
      <c r="S126" s="237" t="s">
        <v>130</v>
      </c>
      <c r="T126" s="238" t="s">
        <v>195</v>
      </c>
      <c r="U126" s="220">
        <v>0</v>
      </c>
      <c r="V126" s="220">
        <f>ROUND(E126*U126,2)</f>
        <v>0</v>
      </c>
      <c r="W126" s="220"/>
      <c r="X126" s="220" t="s">
        <v>131</v>
      </c>
      <c r="Y126" s="209"/>
      <c r="Z126" s="209"/>
      <c r="AA126" s="209"/>
      <c r="AB126" s="209"/>
      <c r="AC126" s="209"/>
      <c r="AD126" s="209"/>
      <c r="AE126" s="209"/>
      <c r="AF126" s="209"/>
      <c r="AG126" s="209" t="s">
        <v>132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16"/>
      <c r="B127" s="217"/>
      <c r="C127" s="257" t="s">
        <v>158</v>
      </c>
      <c r="D127" s="251"/>
      <c r="E127" s="252"/>
      <c r="F127" s="220"/>
      <c r="G127" s="220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134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16"/>
      <c r="B128" s="217"/>
      <c r="C128" s="257" t="s">
        <v>206</v>
      </c>
      <c r="D128" s="251"/>
      <c r="E128" s="252">
        <v>221.27932000000001</v>
      </c>
      <c r="F128" s="220"/>
      <c r="G128" s="22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134</v>
      </c>
      <c r="AH128" s="209">
        <v>0</v>
      </c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16"/>
      <c r="B129" s="217"/>
      <c r="C129" s="257" t="s">
        <v>207</v>
      </c>
      <c r="D129" s="251"/>
      <c r="E129" s="252">
        <v>10.78547</v>
      </c>
      <c r="F129" s="220"/>
      <c r="G129" s="22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134</v>
      </c>
      <c r="AH129" s="209">
        <v>0</v>
      </c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16"/>
      <c r="B130" s="217"/>
      <c r="C130" s="247"/>
      <c r="D130" s="242"/>
      <c r="E130" s="242"/>
      <c r="F130" s="242"/>
      <c r="G130" s="242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114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32">
        <v>19</v>
      </c>
      <c r="B131" s="233" t="s">
        <v>230</v>
      </c>
      <c r="C131" s="245" t="s">
        <v>231</v>
      </c>
      <c r="D131" s="234" t="s">
        <v>156</v>
      </c>
      <c r="E131" s="235">
        <v>34.809719999999999</v>
      </c>
      <c r="F131" s="236"/>
      <c r="G131" s="237">
        <f>ROUND(E131*F131,2)</f>
        <v>0</v>
      </c>
      <c r="H131" s="236"/>
      <c r="I131" s="237">
        <f>ROUND(E131*H131,2)</f>
        <v>0</v>
      </c>
      <c r="J131" s="236"/>
      <c r="K131" s="237">
        <f>ROUND(E131*J131,2)</f>
        <v>0</v>
      </c>
      <c r="L131" s="237">
        <v>21</v>
      </c>
      <c r="M131" s="237">
        <f>G131*(1+L131/100)</f>
        <v>0</v>
      </c>
      <c r="N131" s="235">
        <v>1.4999999999999999E-4</v>
      </c>
      <c r="O131" s="235">
        <f>ROUND(E131*N131,2)</f>
        <v>0.01</v>
      </c>
      <c r="P131" s="235">
        <v>0</v>
      </c>
      <c r="Q131" s="235">
        <f>ROUND(E131*P131,2)</f>
        <v>0</v>
      </c>
      <c r="R131" s="237"/>
      <c r="S131" s="237" t="s">
        <v>130</v>
      </c>
      <c r="T131" s="238" t="s">
        <v>195</v>
      </c>
      <c r="U131" s="220">
        <v>0.22800000000000001</v>
      </c>
      <c r="V131" s="220">
        <f>ROUND(E131*U131,2)</f>
        <v>7.94</v>
      </c>
      <c r="W131" s="220"/>
      <c r="X131" s="220" t="s">
        <v>131</v>
      </c>
      <c r="Y131" s="209"/>
      <c r="Z131" s="209"/>
      <c r="AA131" s="209"/>
      <c r="AB131" s="209"/>
      <c r="AC131" s="209"/>
      <c r="AD131" s="209"/>
      <c r="AE131" s="209"/>
      <c r="AF131" s="209"/>
      <c r="AG131" s="209" t="s">
        <v>132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16"/>
      <c r="B132" s="217"/>
      <c r="C132" s="257" t="s">
        <v>158</v>
      </c>
      <c r="D132" s="251"/>
      <c r="E132" s="252"/>
      <c r="F132" s="220"/>
      <c r="G132" s="220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134</v>
      </c>
      <c r="AH132" s="209">
        <v>0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1" x14ac:dyDescent="0.2">
      <c r="A133" s="216"/>
      <c r="B133" s="217"/>
      <c r="C133" s="257" t="s">
        <v>232</v>
      </c>
      <c r="D133" s="251"/>
      <c r="E133" s="252">
        <v>33.191899999999997</v>
      </c>
      <c r="F133" s="220"/>
      <c r="G133" s="220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134</v>
      </c>
      <c r="AH133" s="209">
        <v>0</v>
      </c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6"/>
      <c r="B134" s="217"/>
      <c r="C134" s="257" t="s">
        <v>233</v>
      </c>
      <c r="D134" s="251"/>
      <c r="E134" s="252">
        <v>1.61782</v>
      </c>
      <c r="F134" s="220"/>
      <c r="G134" s="22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134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16"/>
      <c r="B135" s="217"/>
      <c r="C135" s="247"/>
      <c r="D135" s="242"/>
      <c r="E135" s="242"/>
      <c r="F135" s="242"/>
      <c r="G135" s="242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114</v>
      </c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32">
        <v>20</v>
      </c>
      <c r="B136" s="233" t="s">
        <v>234</v>
      </c>
      <c r="C136" s="245" t="s">
        <v>235</v>
      </c>
      <c r="D136" s="234" t="s">
        <v>156</v>
      </c>
      <c r="E136" s="235">
        <v>34.809719999999999</v>
      </c>
      <c r="F136" s="236"/>
      <c r="G136" s="237">
        <f>ROUND(E136*F136,2)</f>
        <v>0</v>
      </c>
      <c r="H136" s="236"/>
      <c r="I136" s="237">
        <f>ROUND(E136*H136,2)</f>
        <v>0</v>
      </c>
      <c r="J136" s="236"/>
      <c r="K136" s="237">
        <f>ROUND(E136*J136,2)</f>
        <v>0</v>
      </c>
      <c r="L136" s="237">
        <v>21</v>
      </c>
      <c r="M136" s="237">
        <f>G136*(1+L136/100)</f>
        <v>0</v>
      </c>
      <c r="N136" s="235">
        <v>1.0000000000000001E-5</v>
      </c>
      <c r="O136" s="235">
        <f>ROUND(E136*N136,2)</f>
        <v>0</v>
      </c>
      <c r="P136" s="235">
        <v>0</v>
      </c>
      <c r="Q136" s="235">
        <f>ROUND(E136*P136,2)</f>
        <v>0</v>
      </c>
      <c r="R136" s="237"/>
      <c r="S136" s="237" t="s">
        <v>130</v>
      </c>
      <c r="T136" s="238" t="s">
        <v>195</v>
      </c>
      <c r="U136" s="220">
        <v>4.4999999999999998E-2</v>
      </c>
      <c r="V136" s="220">
        <f>ROUND(E136*U136,2)</f>
        <v>1.57</v>
      </c>
      <c r="W136" s="220"/>
      <c r="X136" s="220" t="s">
        <v>131</v>
      </c>
      <c r="Y136" s="209"/>
      <c r="Z136" s="209"/>
      <c r="AA136" s="209"/>
      <c r="AB136" s="209"/>
      <c r="AC136" s="209"/>
      <c r="AD136" s="209"/>
      <c r="AE136" s="209"/>
      <c r="AF136" s="209"/>
      <c r="AG136" s="209" t="s">
        <v>132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16"/>
      <c r="B137" s="217"/>
      <c r="C137" s="257" t="s">
        <v>158</v>
      </c>
      <c r="D137" s="251"/>
      <c r="E137" s="252"/>
      <c r="F137" s="220"/>
      <c r="G137" s="22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134</v>
      </c>
      <c r="AH137" s="209">
        <v>0</v>
      </c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16"/>
      <c r="B138" s="217"/>
      <c r="C138" s="257" t="s">
        <v>232</v>
      </c>
      <c r="D138" s="251"/>
      <c r="E138" s="252">
        <v>33.191899999999997</v>
      </c>
      <c r="F138" s="220"/>
      <c r="G138" s="22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134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16"/>
      <c r="B139" s="217"/>
      <c r="C139" s="257" t="s">
        <v>233</v>
      </c>
      <c r="D139" s="251"/>
      <c r="E139" s="252">
        <v>1.61782</v>
      </c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134</v>
      </c>
      <c r="AH139" s="209">
        <v>0</v>
      </c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16"/>
      <c r="B140" s="217"/>
      <c r="C140" s="247"/>
      <c r="D140" s="242"/>
      <c r="E140" s="242"/>
      <c r="F140" s="242"/>
      <c r="G140" s="242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114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32">
        <v>21</v>
      </c>
      <c r="B141" s="233" t="s">
        <v>236</v>
      </c>
      <c r="C141" s="245" t="s">
        <v>237</v>
      </c>
      <c r="D141" s="234" t="s">
        <v>156</v>
      </c>
      <c r="E141" s="235">
        <v>232.06478999999999</v>
      </c>
      <c r="F141" s="236"/>
      <c r="G141" s="237">
        <f>ROUND(E141*F141,2)</f>
        <v>0</v>
      </c>
      <c r="H141" s="236"/>
      <c r="I141" s="237">
        <f>ROUND(E141*H141,2)</f>
        <v>0</v>
      </c>
      <c r="J141" s="236"/>
      <c r="K141" s="237">
        <f>ROUND(E141*J141,2)</f>
        <v>0</v>
      </c>
      <c r="L141" s="237">
        <v>21</v>
      </c>
      <c r="M141" s="237">
        <f>G141*(1+L141/100)</f>
        <v>0</v>
      </c>
      <c r="N141" s="235">
        <v>0</v>
      </c>
      <c r="O141" s="235">
        <f>ROUND(E141*N141,2)</f>
        <v>0</v>
      </c>
      <c r="P141" s="235">
        <v>0</v>
      </c>
      <c r="Q141" s="235">
        <f>ROUND(E141*P141,2)</f>
        <v>0</v>
      </c>
      <c r="R141" s="237"/>
      <c r="S141" s="237" t="s">
        <v>130</v>
      </c>
      <c r="T141" s="238" t="s">
        <v>109</v>
      </c>
      <c r="U141" s="220">
        <v>4.4999999999999998E-2</v>
      </c>
      <c r="V141" s="220">
        <f>ROUND(E141*U141,2)</f>
        <v>10.44</v>
      </c>
      <c r="W141" s="220"/>
      <c r="X141" s="220" t="s">
        <v>131</v>
      </c>
      <c r="Y141" s="209"/>
      <c r="Z141" s="209"/>
      <c r="AA141" s="209"/>
      <c r="AB141" s="209"/>
      <c r="AC141" s="209"/>
      <c r="AD141" s="209"/>
      <c r="AE141" s="209"/>
      <c r="AF141" s="209"/>
      <c r="AG141" s="209" t="s">
        <v>132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6"/>
      <c r="B142" s="217"/>
      <c r="C142" s="257" t="s">
        <v>158</v>
      </c>
      <c r="D142" s="251"/>
      <c r="E142" s="252"/>
      <c r="F142" s="220"/>
      <c r="G142" s="220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134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">
      <c r="A143" s="216"/>
      <c r="B143" s="217"/>
      <c r="C143" s="257" t="s">
        <v>206</v>
      </c>
      <c r="D143" s="251"/>
      <c r="E143" s="252">
        <v>221.27932000000001</v>
      </c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134</v>
      </c>
      <c r="AH143" s="209">
        <v>0</v>
      </c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16"/>
      <c r="B144" s="217"/>
      <c r="C144" s="257" t="s">
        <v>207</v>
      </c>
      <c r="D144" s="251"/>
      <c r="E144" s="252">
        <v>10.78547</v>
      </c>
      <c r="F144" s="220"/>
      <c r="G144" s="220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134</v>
      </c>
      <c r="AH144" s="209">
        <v>0</v>
      </c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1" x14ac:dyDescent="0.2">
      <c r="A145" s="216"/>
      <c r="B145" s="217"/>
      <c r="C145" s="247"/>
      <c r="D145" s="242"/>
      <c r="E145" s="242"/>
      <c r="F145" s="242"/>
      <c r="G145" s="242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114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x14ac:dyDescent="0.2">
      <c r="A146" s="3"/>
      <c r="B146" s="4"/>
      <c r="C146" s="248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AE146">
        <v>15</v>
      </c>
      <c r="AF146">
        <v>21</v>
      </c>
      <c r="AG146" t="s">
        <v>90</v>
      </c>
    </row>
    <row r="147" spans="1:60" x14ac:dyDescent="0.2">
      <c r="A147" s="212"/>
      <c r="B147" s="213" t="s">
        <v>29</v>
      </c>
      <c r="C147" s="249"/>
      <c r="D147" s="214"/>
      <c r="E147" s="215"/>
      <c r="F147" s="215"/>
      <c r="G147" s="243">
        <f>G8+G28+G31+G42+G49+G56+G71</f>
        <v>0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AE147">
        <f>SUMIF(L7:L145,AE146,G7:G145)</f>
        <v>0</v>
      </c>
      <c r="AF147">
        <f>SUMIF(L7:L145,AF146,G7:G145)</f>
        <v>0</v>
      </c>
      <c r="AG147" t="s">
        <v>127</v>
      </c>
    </row>
    <row r="148" spans="1:60" x14ac:dyDescent="0.2">
      <c r="C148" s="250"/>
      <c r="D148" s="10"/>
      <c r="AG148" t="s">
        <v>128</v>
      </c>
    </row>
    <row r="149" spans="1:60" x14ac:dyDescent="0.2">
      <c r="D149" s="10"/>
    </row>
    <row r="150" spans="1:60" x14ac:dyDescent="0.2">
      <c r="D150" s="10"/>
    </row>
    <row r="151" spans="1:60" x14ac:dyDescent="0.2">
      <c r="D151" s="10"/>
    </row>
    <row r="152" spans="1:60" x14ac:dyDescent="0.2">
      <c r="D152" s="10"/>
    </row>
    <row r="153" spans="1:60" x14ac:dyDescent="0.2">
      <c r="D153" s="10"/>
    </row>
    <row r="154" spans="1:60" x14ac:dyDescent="0.2">
      <c r="D154" s="10"/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52">
    <mergeCell ref="C130:G130"/>
    <mergeCell ref="C135:G135"/>
    <mergeCell ref="C140:G140"/>
    <mergeCell ref="C145:G145"/>
    <mergeCell ref="C117:G117"/>
    <mergeCell ref="C118:G118"/>
    <mergeCell ref="C119:G119"/>
    <mergeCell ref="C120:G120"/>
    <mergeCell ref="C121:G121"/>
    <mergeCell ref="C125:G125"/>
    <mergeCell ref="C107:G107"/>
    <mergeCell ref="C108:G108"/>
    <mergeCell ref="C109:G109"/>
    <mergeCell ref="C112:G112"/>
    <mergeCell ref="C115:G115"/>
    <mergeCell ref="C116:G116"/>
    <mergeCell ref="C97:G97"/>
    <mergeCell ref="C100:G100"/>
    <mergeCell ref="C103:G103"/>
    <mergeCell ref="C104:G104"/>
    <mergeCell ref="C105:G105"/>
    <mergeCell ref="C106:G106"/>
    <mergeCell ref="C91:G91"/>
    <mergeCell ref="C92:G92"/>
    <mergeCell ref="C93:G93"/>
    <mergeCell ref="C94:G94"/>
    <mergeCell ref="C95:G95"/>
    <mergeCell ref="C96:G96"/>
    <mergeCell ref="C73:G73"/>
    <mergeCell ref="C77:G77"/>
    <mergeCell ref="C79:G79"/>
    <mergeCell ref="C83:G83"/>
    <mergeCell ref="C88:G88"/>
    <mergeCell ref="C90:G90"/>
    <mergeCell ref="C55:G55"/>
    <mergeCell ref="C61:G61"/>
    <mergeCell ref="C63:G63"/>
    <mergeCell ref="C67:G67"/>
    <mergeCell ref="C69:G69"/>
    <mergeCell ref="C70:G70"/>
    <mergeCell ref="C37:G37"/>
    <mergeCell ref="C39:G39"/>
    <mergeCell ref="C41:G41"/>
    <mergeCell ref="C46:G46"/>
    <mergeCell ref="C48:G48"/>
    <mergeCell ref="C51:G51"/>
    <mergeCell ref="A1:G1"/>
    <mergeCell ref="C2:G2"/>
    <mergeCell ref="C3:G3"/>
    <mergeCell ref="C4:G4"/>
    <mergeCell ref="C27:G27"/>
    <mergeCell ref="C30:G3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00 00 Pol</vt:lpstr>
      <vt:lpstr>SO 01 D-SA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Pol'!Názvy_tisku</vt:lpstr>
      <vt:lpstr>'SO 01 D-SA Pol'!Názvy_tisku</vt:lpstr>
      <vt:lpstr>oadresa</vt:lpstr>
      <vt:lpstr>Stavba!Objednatel</vt:lpstr>
      <vt:lpstr>Stavba!Objekt</vt:lpstr>
      <vt:lpstr>'00 00 Pol'!Oblast_tisku</vt:lpstr>
      <vt:lpstr>'SO 01 D-SA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2022-08-09T07:15:04Z</dcterms:modified>
</cp:coreProperties>
</file>